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630" yWindow="0" windowWidth="16140" windowHeight="12930"/>
  </bookViews>
  <sheets>
    <sheet name="ORÇAMENTO" sheetId="1" r:id="rId1"/>
    <sheet name="CRONOGRAMA" sheetId="2" r:id="rId2"/>
  </sheets>
  <externalReferences>
    <externalReference r:id="rId3"/>
  </externalReferences>
  <definedNames>
    <definedName name="_xlnm._FilterDatabase" localSheetId="0" hidden="1">ORÇAMENTO!$A$10:$G$24</definedName>
    <definedName name="_xlnm.Print_Area" localSheetId="0">ORÇAMENTO!$A$1:$G$125</definedName>
  </definedNames>
  <calcPr calcId="144525"/>
</workbook>
</file>

<file path=xl/calcChain.xml><?xml version="1.0" encoding="utf-8"?>
<calcChain xmlns="http://schemas.openxmlformats.org/spreadsheetml/2006/main">
  <c r="E41" i="2" l="1"/>
  <c r="D38" i="2"/>
  <c r="F38" i="2" s="1"/>
  <c r="H38" i="2" s="1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I15" i="1"/>
  <c r="I17" i="1"/>
  <c r="F17" i="1" s="1"/>
  <c r="G17" i="1" s="1"/>
  <c r="I18" i="1"/>
  <c r="F18" i="1" s="1"/>
  <c r="G18" i="1" s="1"/>
  <c r="I19" i="1"/>
  <c r="F19" i="1" s="1"/>
  <c r="G19" i="1" s="1"/>
  <c r="I22" i="1"/>
  <c r="I24" i="1"/>
  <c r="I25" i="1"/>
  <c r="F25" i="1" s="1"/>
  <c r="G25" i="1" s="1"/>
  <c r="I26" i="1"/>
  <c r="F26" i="1" s="1"/>
  <c r="G26" i="1" s="1"/>
  <c r="I29" i="1"/>
  <c r="I31" i="1"/>
  <c r="I32" i="1"/>
  <c r="I33" i="1"/>
  <c r="F33" i="1" s="1"/>
  <c r="G33" i="1" s="1"/>
  <c r="I36" i="1"/>
  <c r="F36" i="1" s="1"/>
  <c r="G36" i="1" s="1"/>
  <c r="I38" i="1"/>
  <c r="I39" i="1"/>
  <c r="I40" i="1"/>
  <c r="I41" i="1"/>
  <c r="F41" i="1" s="1"/>
  <c r="G41" i="1" s="1"/>
  <c r="I42" i="1"/>
  <c r="F42" i="1" s="1"/>
  <c r="G42" i="1" s="1"/>
  <c r="I43" i="1"/>
  <c r="F43" i="1" s="1"/>
  <c r="G43" i="1" s="1"/>
  <c r="I45" i="1"/>
  <c r="I46" i="1"/>
  <c r="I47" i="1"/>
  <c r="I50" i="1"/>
  <c r="I52" i="1"/>
  <c r="F52" i="1" s="1"/>
  <c r="G52" i="1" s="1"/>
  <c r="I53" i="1"/>
  <c r="I54" i="1"/>
  <c r="I57" i="1"/>
  <c r="I58" i="1"/>
  <c r="F58" i="1" s="1"/>
  <c r="G58" i="1" s="1"/>
  <c r="I59" i="1"/>
  <c r="F59" i="1" s="1"/>
  <c r="G59" i="1" s="1"/>
  <c r="I60" i="1"/>
  <c r="F60" i="1" s="1"/>
  <c r="G60" i="1" s="1"/>
  <c r="I61" i="1"/>
  <c r="I64" i="1"/>
  <c r="I66" i="1"/>
  <c r="F66" i="1" s="1"/>
  <c r="G66" i="1" s="1"/>
  <c r="I67" i="1"/>
  <c r="F67" i="1" s="1"/>
  <c r="G67" i="1" s="1"/>
  <c r="I68" i="1"/>
  <c r="F68" i="1" s="1"/>
  <c r="G68" i="1" s="1"/>
  <c r="I71" i="1"/>
  <c r="I73" i="1"/>
  <c r="F73" i="1" s="1"/>
  <c r="G73" i="1" s="1"/>
  <c r="I74" i="1"/>
  <c r="F74" i="1" s="1"/>
  <c r="G74" i="1" s="1"/>
  <c r="I75" i="1"/>
  <c r="F75" i="1" s="1"/>
  <c r="G75" i="1" s="1"/>
  <c r="I78" i="1"/>
  <c r="I80" i="1"/>
  <c r="I81" i="1"/>
  <c r="I82" i="1"/>
  <c r="I84" i="1"/>
  <c r="F84" i="1" s="1"/>
  <c r="G84" i="1" s="1"/>
  <c r="I85" i="1"/>
  <c r="I87" i="1"/>
  <c r="I88" i="1"/>
  <c r="I89" i="1"/>
  <c r="F89" i="1" s="1"/>
  <c r="G89" i="1" s="1"/>
  <c r="I92" i="1"/>
  <c r="F92" i="1" s="1"/>
  <c r="G92" i="1" s="1"/>
  <c r="I94" i="1"/>
  <c r="I95" i="1"/>
  <c r="I96" i="1"/>
  <c r="I99" i="1"/>
  <c r="F99" i="1" s="1"/>
  <c r="G99" i="1" s="1"/>
  <c r="I101" i="1"/>
  <c r="I102" i="1"/>
  <c r="I103" i="1"/>
  <c r="I106" i="1"/>
  <c r="F106" i="1" s="1"/>
  <c r="G106" i="1" s="1"/>
  <c r="I108" i="1"/>
  <c r="F108" i="1" s="1"/>
  <c r="G108" i="1" s="1"/>
  <c r="I109" i="1"/>
  <c r="I110" i="1"/>
  <c r="I113" i="1"/>
  <c r="I115" i="1"/>
  <c r="I116" i="1"/>
  <c r="F116" i="1" s="1"/>
  <c r="G116" i="1" s="1"/>
  <c r="I117" i="1"/>
  <c r="I12" i="1"/>
  <c r="F15" i="1"/>
  <c r="G15" i="1" s="1"/>
  <c r="F22" i="1"/>
  <c r="G22" i="1" s="1"/>
  <c r="F24" i="1"/>
  <c r="G24" i="1" s="1"/>
  <c r="F29" i="1"/>
  <c r="G29" i="1" s="1"/>
  <c r="F31" i="1"/>
  <c r="G31" i="1" s="1"/>
  <c r="F32" i="1"/>
  <c r="G32" i="1" s="1"/>
  <c r="F38" i="1"/>
  <c r="G38" i="1" s="1"/>
  <c r="F39" i="1"/>
  <c r="G39" i="1" s="1"/>
  <c r="F40" i="1"/>
  <c r="G40" i="1" s="1"/>
  <c r="F45" i="1"/>
  <c r="G45" i="1" s="1"/>
  <c r="F46" i="1"/>
  <c r="G46" i="1" s="1"/>
  <c r="F47" i="1"/>
  <c r="G47" i="1"/>
  <c r="F50" i="1"/>
  <c r="G50" i="1" s="1"/>
  <c r="F53" i="1"/>
  <c r="G53" i="1"/>
  <c r="F54" i="1"/>
  <c r="G54" i="1" s="1"/>
  <c r="F57" i="1"/>
  <c r="G57" i="1"/>
  <c r="F61" i="1"/>
  <c r="G61" i="1" s="1"/>
  <c r="F64" i="1"/>
  <c r="G64" i="1" s="1"/>
  <c r="F71" i="1"/>
  <c r="G71" i="1" s="1"/>
  <c r="F78" i="1"/>
  <c r="G78" i="1" s="1"/>
  <c r="F80" i="1"/>
  <c r="G80" i="1"/>
  <c r="F81" i="1"/>
  <c r="G81" i="1" s="1"/>
  <c r="F82" i="1"/>
  <c r="G82" i="1" s="1"/>
  <c r="F85" i="1"/>
  <c r="G85" i="1"/>
  <c r="F87" i="1"/>
  <c r="G87" i="1" s="1"/>
  <c r="F88" i="1"/>
  <c r="G88" i="1" s="1"/>
  <c r="F94" i="1"/>
  <c r="G94" i="1" s="1"/>
  <c r="F95" i="1"/>
  <c r="G95" i="1" s="1"/>
  <c r="F96" i="1"/>
  <c r="G96" i="1" s="1"/>
  <c r="F101" i="1"/>
  <c r="G101" i="1"/>
  <c r="F102" i="1"/>
  <c r="G102" i="1" s="1"/>
  <c r="F103" i="1"/>
  <c r="G103" i="1" s="1"/>
  <c r="F109" i="1"/>
  <c r="G109" i="1" s="1"/>
  <c r="F110" i="1"/>
  <c r="G110" i="1" s="1"/>
  <c r="F113" i="1"/>
  <c r="G113" i="1" s="1"/>
  <c r="F115" i="1"/>
  <c r="G115" i="1" s="1"/>
  <c r="F117" i="1"/>
  <c r="G117" i="1" s="1"/>
  <c r="B6" i="2" l="1"/>
  <c r="F12" i="1" l="1"/>
  <c r="G12" i="1" s="1"/>
  <c r="G119" i="1" s="1"/>
  <c r="B3" i="2" l="1"/>
  <c r="C41" i="2" l="1"/>
  <c r="C42" i="2" s="1"/>
  <c r="E42" i="2" s="1"/>
  <c r="B2" i="2"/>
</calcChain>
</file>

<file path=xl/sharedStrings.xml><?xml version="1.0" encoding="utf-8"?>
<sst xmlns="http://schemas.openxmlformats.org/spreadsheetml/2006/main" count="264" uniqueCount="129">
  <si>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</si>
  <si>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</si>
  <si>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</si>
  <si>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</si>
  <si>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</si>
  <si>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</si>
  <si>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</si>
  <si>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</si>
  <si>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</si>
  <si>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</si>
  <si>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N° do contrato</t>
  </si>
  <si>
    <t>Item</t>
  </si>
  <si>
    <t>Mês 01</t>
  </si>
  <si>
    <t>Mês 02</t>
  </si>
  <si>
    <t>Mês 03</t>
  </si>
  <si>
    <t>No mês</t>
  </si>
  <si>
    <t>Acum.</t>
  </si>
  <si>
    <t>TOT. (%)</t>
  </si>
  <si>
    <t>REPASSE</t>
  </si>
  <si>
    <t>C.P. R$</t>
  </si>
  <si>
    <t>TOT. (R$)</t>
  </si>
  <si>
    <t>pelos itens:</t>
  </si>
  <si>
    <t>ESPAÇO PARA LANÇAMENTO DE VALORES PROPOSTOS PELA EMPRESA</t>
  </si>
  <si>
    <t>TOT. ACU(R$)</t>
  </si>
  <si>
    <t>1.1</t>
  </si>
  <si>
    <t>2.1</t>
  </si>
  <si>
    <t>PLACA DE OBRA</t>
  </si>
  <si>
    <t>Placa de Obra em chapa de aço galvanizado (2x1,25 padrão caixa)</t>
  </si>
  <si>
    <t>SERVIÇOS PRELIMINARES (RUA CLEVELANDIA - Entre as Ruas Zeferino Poletto e Celeste Foppa) E=3cm</t>
  </si>
  <si>
    <t>Limpeza de superficie com jato de pressão de ar e água</t>
  </si>
  <si>
    <t>PAVIMENTAÇÃO - PISTA DE ROLAGEM (RUA CLEVELANDIA - Entre as Ruas Zeferino Poletto e Celeste Foppa) E=3cm</t>
  </si>
  <si>
    <t>Pintura de Ligação com Emulsão RR-1C</t>
  </si>
  <si>
    <t>Fabricação e aplicação de concreto betuminoso usinado a quente (CBUQ), CAP 50/70, exclusive transporte</t>
  </si>
  <si>
    <t>Transporte local de massa asfaltica - pavimentação urbana (DMT=25km)</t>
  </si>
  <si>
    <t>SERVIÇOS PRELIMINARES (RUA DESEMBARGADOR MOTTA -Entre a Rua iguaçu e Rua Dr Ubaldino do Amaral) E=3cm</t>
  </si>
  <si>
    <t>PAVIMENTAÇÃO - PISTA DE ROLAGEM (RUA DESEMBARGADOR MOTTA -Entre a Rua iguaçu e Rua Dr Ubaldino do Amaral) E=3cm</t>
  </si>
  <si>
    <t>SERVIÇOS PRELIMINARES (RUA DUQUE DE CAXIAS-Entre a Avenida Generoso Marques e Rua Dr Ubaldino do Amaral) E=3cm</t>
  </si>
  <si>
    <t>PAVIMENTAÇÃO - PISTA DE ROLAGEM (RUA DUQUE DE CAXIAS-Entre a Avenida Generoso Marques e Rua Dr Ubaldino do Amaral) E=3cm</t>
  </si>
  <si>
    <t>SERVIÇOS PRELIMINARES (RUA DOUTOR RUI BARBOSA - Entre a Avenida Generoso Marques e Rua Iguaçú) E=3cm</t>
  </si>
  <si>
    <t>PAVIMENTAÇÃO - PISTA DE ROLAGEM RUA DOUTOR RUI BARBOSA - Entre a Avenida Generoso Marques e Rua Iguaçú) E=3cm</t>
  </si>
  <si>
    <t>SERVIÇOS PRELIMINARES (RUA DOUTOR UBALDINO DO AMARAL - Entre a Rua Tiradentes e Rua Dr Rui Barbosa) E=3cm</t>
  </si>
  <si>
    <t>PAVIMENTAÇÃO - PISTA DE ROLAGEM (RUA DOUTOR UBALDINO DO AMARAL - Entre a Rua Tiradentes e Rua Dr Rui Barbosa) E=3cm</t>
  </si>
  <si>
    <t>SERVIÇOS PRELIMINARES (RUA DUQUE DE CAXIAS - Entre a Avenida Generoso Marque e Rua Barão do Cerro Azul) E=3cm</t>
  </si>
  <si>
    <t>PAVIMENTAÇÃO - PISTA DE ROLAGEM (RUA DUQUE DE CAXIAS - Entre a Avenida Generoso Marque e Rua Barão do Cerro Azul) E=3cm</t>
  </si>
  <si>
    <t>SERVIÇOS PRELIMINARES (RUA BARÃO DO CERRO AZUL - Entre a Rua Duque de Caxias e Rua Dr Rui Barbosa) E=3cm</t>
  </si>
  <si>
    <t>PAVIMENTAÇÃO - PISTA DE ROLAGEM (RUA BARÃO DO CERRO AZUL - Entre a Rua Duque de Caxias e Rua Dr Rui Barbosa) E=3cm</t>
  </si>
  <si>
    <t>SERVIÇOS PRELIMINARES (RUA PRESIDENTE KENNEDY - Entre a Rua 15 de Novembro e Rua Clevelandia) E=3cm</t>
  </si>
  <si>
    <t>PAVIMENTAÇÃO - PISTA DE ROLAGEM (RUA PRESIDENTE KENNEDY - Entre a Rua 15 de Novembro e Rua Clevelandia) E=3cm</t>
  </si>
  <si>
    <t>SERVIÇOS PRELIMINARES (RUA BENJAMIN BORDIN - Entre as Ruas Dona Rosa Stédile e Rua Luiz Ferri) E=3cm</t>
  </si>
  <si>
    <t>PAVIMENTAÇÃO - PISTA DE ROLAGEM (RUA BENJAMIN BORDIN - Entre as Ruas Dona Rosa Stédile e Rua Luiz Ferri) E=3cm</t>
  </si>
  <si>
    <t>SERVIÇOS PRELIMINARES (RUA LUIZ FERRI - Entre as Ruas Benjamin Bordin e Avenida Generoso Marques) E=3cm</t>
  </si>
  <si>
    <t>PAVIMENTAÇÃO - PISTA DE ROLAGEM (RUA LUIZ FERRI - Entre as Ruas Benjamin Bordin e Avenida Generoso Marques) E=3cm</t>
  </si>
  <si>
    <t>SERVIÇOS PRELIMINARES (RUA JOSÉ DE LIMA PACHECO - Entre as Ruas Padre Anchieta e Canteiro central da Mesma) E=3cm</t>
  </si>
  <si>
    <t>PAVIMENTAÇÃO - PISTA DE ROLAGEM (RUA JOSÉ DE LIMA PACHECO - Entre as Ruas Padre Anchieta e Canteiro central da Mesma) E=3cm</t>
  </si>
  <si>
    <t>SERVIÇOS PRELIMINARES (RUA PADRE ANCHIETA - Entre as Ruas da Liberdade e Rua Romário Martins) E=3,5cm- ROTA DE CAMINHÕES</t>
  </si>
  <si>
    <t>PAVIMENTAÇÃO - PISTA DE ROLAGEM RUA PADRE ANCHIETA - Entre as Ruas da Liberdade e Rua Romário Martins) E=3,5cm- ROTA DE CAMINHÕES</t>
  </si>
  <si>
    <t>SERVIÇOS PRELIMINARES (RUA DR FRANCISCO BELTRÃO - Entre as Ruas Padre Anchieta e Rua José de Lima Pacheco) E=3cm</t>
  </si>
  <si>
    <t>PAVIMENTAÇÃO - PISTA DE ROLAGEM (RUA DR FRANCISCO BELTRÃO - Entre as Ruas Padre Anchieta e Rua José de Lima Pacheco) E=3cm</t>
  </si>
  <si>
    <t>SERVIÇOS PRELIMINARES (RUA DESEMBARGADOR MOTTA - Entre as Ruas Curitiba e Rua Pedro Poleze) E=3cm</t>
  </si>
  <si>
    <t>PAVIMENTAÇÃO - PISTA DE ROLAGEM (RUA DESEMBARGADOR MOTTA - Entre as Ruas Curitiba e Rua Pedro Poleze) E=3cm</t>
  </si>
  <si>
    <t>SERVIÇOS PRELIMINARES (RUA ANGELO PERUZZO - Com Inicio na Rua Honorato Nepomuceno até o final da mesma) E=3cm</t>
  </si>
  <si>
    <t>PAVIMENTAÇÃO - PISTA DE ROLAGEM (RUA ANGELO PERUZZO - Com Inicio na Rua Honorato Nepomuceno até o final da mesma) E=3cm</t>
  </si>
  <si>
    <t>3.1</t>
  </si>
  <si>
    <t>3.2</t>
  </si>
  <si>
    <t>3.3</t>
  </si>
  <si>
    <t>4.1</t>
  </si>
  <si>
    <t>5.1</t>
  </si>
  <si>
    <t>5.2</t>
  </si>
  <si>
    <t>5.3</t>
  </si>
  <si>
    <t>6.1</t>
  </si>
  <si>
    <t>7.1</t>
  </si>
  <si>
    <t>7.2</t>
  </si>
  <si>
    <t>7.3</t>
  </si>
  <si>
    <t>8.1</t>
  </si>
  <si>
    <t>9.1</t>
  </si>
  <si>
    <t>9.2</t>
  </si>
  <si>
    <t>9.3</t>
  </si>
  <si>
    <t>10.1</t>
  </si>
  <si>
    <t>11.1</t>
  </si>
  <si>
    <t>11.2</t>
  </si>
  <si>
    <t>11.3</t>
  </si>
  <si>
    <t>14.1</t>
  </si>
  <si>
    <t>15.1</t>
  </si>
  <si>
    <t>15.2</t>
  </si>
  <si>
    <t>15.3</t>
  </si>
  <si>
    <t>16.1</t>
  </si>
  <si>
    <t>17.1</t>
  </si>
  <si>
    <t>17.2</t>
  </si>
  <si>
    <t>17.3</t>
  </si>
  <si>
    <t>18.1</t>
  </si>
  <si>
    <t>19.1</t>
  </si>
  <si>
    <t>19.2</t>
  </si>
  <si>
    <t>19.3</t>
  </si>
  <si>
    <t>22.1</t>
  </si>
  <si>
    <t>23.1</t>
  </si>
  <si>
    <t>23.2</t>
  </si>
  <si>
    <t>23.3</t>
  </si>
  <si>
    <t>24.1</t>
  </si>
  <si>
    <t>25.1</t>
  </si>
  <si>
    <t>25.2</t>
  </si>
  <si>
    <t>25.3</t>
  </si>
  <si>
    <t>26.1</t>
  </si>
  <si>
    <t>27.1</t>
  </si>
  <si>
    <t>27.2</t>
  </si>
  <si>
    <t>27.3</t>
  </si>
  <si>
    <t>28.1</t>
  </si>
  <si>
    <t>29.1</t>
  </si>
  <si>
    <t>29.2</t>
  </si>
  <si>
    <t>29.3</t>
  </si>
  <si>
    <t>30.1</t>
  </si>
  <si>
    <t>31.1</t>
  </si>
  <si>
    <t>31.2</t>
  </si>
  <si>
    <t>31.3</t>
  </si>
  <si>
    <t>74209/1</t>
  </si>
  <si>
    <t>73806/1</t>
  </si>
  <si>
    <t>m²</t>
  </si>
  <si>
    <t>ton</t>
  </si>
  <si>
    <t>m³Xkm</t>
  </si>
  <si>
    <t>OBJETO: REPERFILAMENTO COM C.B.U.Q EM RUAS DO PERIMETRO URBANO CONF PROJETO</t>
  </si>
  <si>
    <t xml:space="preserve">LOCALIZAÇÃO: DIVERSAS RUAS DO PERIMETRO URBANO - CONFORME PROJETO </t>
  </si>
  <si>
    <t>CORONEL VIVIDA, 13 DE MAIO DE 2015</t>
  </si>
  <si>
    <t>12.1</t>
  </si>
  <si>
    <t>13.1</t>
  </si>
  <si>
    <t>13.2</t>
  </si>
  <si>
    <t>13.3</t>
  </si>
  <si>
    <t>20.1</t>
  </si>
  <si>
    <t>21.1</t>
  </si>
  <si>
    <t>21.2</t>
  </si>
  <si>
    <t>21.3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</si>
</sst>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8" fillId="0" borderId="0" xfId="0" applyNumberFormat="1" applyFont="1" applyAlignment="1" applyProtection="1">
      <alignment vertical="center"/>
    </xf>
    <xf numFmtId="2" fontId="2" fillId="0" borderId="10" xfId="0" applyNumberFormat="1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4" fontId="8" fillId="4" borderId="2" xfId="0" applyNumberFormat="1" applyFont="1" applyFill="1" applyBorder="1" applyProtection="1">
      <protection locked="0"/>
    </xf>
    <xf numFmtId="4" fontId="8" fillId="4" borderId="11" xfId="0" applyNumberFormat="1" applyFont="1" applyFill="1" applyBorder="1" applyProtection="1">
      <protection locked="0"/>
    </xf>
    <xf numFmtId="4" fontId="8" fillId="0" borderId="2" xfId="0" applyNumberFormat="1" applyFont="1" applyBorder="1" applyProtection="1"/>
    <xf numFmtId="4" fontId="2" fillId="0" borderId="10" xfId="0" applyNumberFormat="1" applyFont="1" applyBorder="1" applyProtection="1"/>
    <xf numFmtId="4" fontId="2" fillId="0" borderId="12" xfId="0" applyNumberFormat="1" applyFont="1" applyBorder="1" applyProtection="1"/>
    <xf numFmtId="0" fontId="0" fillId="0" borderId="0" xfId="0" applyProtection="1"/>
    <xf numFmtId="0" fontId="8" fillId="0" borderId="7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4" fontId="9" fillId="0" borderId="1" xfId="0" applyNumberFormat="1" applyFont="1" applyBorder="1" applyAlignment="1" applyProtection="1">
      <alignment horizontal="right"/>
    </xf>
    <xf numFmtId="0" fontId="10" fillId="2" borderId="2" xfId="0" applyFont="1" applyFill="1" applyBorder="1" applyAlignment="1" applyProtection="1">
      <alignment horizontal="center" vertical="top" wrapText="1"/>
    </xf>
    <xf numFmtId="0" fontId="1" fillId="0" borderId="6" xfId="0" applyFont="1" applyBorder="1" applyAlignment="1" applyProtection="1">
      <alignment horizontal="left"/>
    </xf>
    <xf numFmtId="0" fontId="2" fillId="0" borderId="16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left"/>
    </xf>
    <xf numFmtId="0" fontId="1" fillId="0" borderId="18" xfId="0" applyFont="1" applyBorder="1" applyAlignment="1" applyProtection="1">
      <alignment horizontal="left"/>
    </xf>
    <xf numFmtId="0" fontId="0" fillId="0" borderId="19" xfId="0" applyBorder="1"/>
    <xf numFmtId="0" fontId="0" fillId="0" borderId="9" xfId="0" applyBorder="1"/>
    <xf numFmtId="0" fontId="1" fillId="0" borderId="20" xfId="0" applyFont="1" applyBorder="1" applyAlignment="1" applyProtection="1">
      <alignment horizontal="left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protection locked="0"/>
    </xf>
    <xf numFmtId="0" fontId="7" fillId="0" borderId="13" xfId="0" applyNumberFormat="1" applyFont="1" applyFill="1" applyBorder="1" applyAlignment="1" applyProtection="1">
      <alignment vertical="center"/>
    </xf>
    <xf numFmtId="0" fontId="11" fillId="2" borderId="14" xfId="0" applyFont="1" applyFill="1" applyBorder="1" applyAlignment="1" applyProtection="1">
      <alignment horizontal="center" vertical="top" wrapText="1"/>
    </xf>
    <xf numFmtId="0" fontId="11" fillId="2" borderId="15" xfId="0" applyFont="1" applyFill="1" applyBorder="1" applyAlignment="1" applyProtection="1">
      <alignment horizontal="center" vertical="top" wrapText="1"/>
    </xf>
    <xf numFmtId="0" fontId="11" fillId="2" borderId="1" xfId="0" applyFont="1" applyFill="1" applyBorder="1" applyAlignment="1" applyProtection="1">
      <alignment horizontal="center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4" fillId="3" borderId="3" xfId="0" applyFont="1" applyFill="1" applyBorder="1" applyAlignment="1">
      <alignment horizontal="right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25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5" xfId="0" applyFont="1" applyFill="1" applyBorder="1" applyAlignment="1" applyProtection="1">
      <alignment horizontal="center" vertical="top" wrapText="1"/>
      <protection locked="0"/>
    </xf>
    <xf numFmtId="0" fontId="5" fillId="0" borderId="6" xfId="0" applyFont="1" applyFill="1" applyBorder="1" applyAlignment="1" applyProtection="1">
      <alignment horizontal="center" vertical="top" wrapText="1"/>
      <protection locked="0"/>
    </xf>
    <xf numFmtId="0" fontId="5" fillId="0" borderId="21" xfId="0" applyFont="1" applyFill="1" applyBorder="1" applyAlignment="1" applyProtection="1">
      <alignment horizontal="center" vertical="top" wrapText="1"/>
      <protection locked="0"/>
    </xf>
    <xf numFmtId="0" fontId="5" fillId="0" borderId="3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4" fontId="2" fillId="0" borderId="10" xfId="0" applyNumberFormat="1" applyFont="1" applyBorder="1" applyAlignment="1" applyProtection="1">
      <alignment horizontal="right"/>
    </xf>
    <xf numFmtId="0" fontId="2" fillId="0" borderId="8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/>
    </xf>
    <xf numFmtId="4" fontId="1" fillId="0" borderId="10" xfId="0" applyNumberFormat="1" applyFont="1" applyBorder="1" applyAlignment="1" applyProtection="1">
      <alignment horizontal="right"/>
    </xf>
    <xf numFmtId="0" fontId="8" fillId="4" borderId="0" xfId="0" applyFont="1" applyFill="1" applyAlignment="1" applyProtection="1">
      <alignment horizontal="left" vertical="center"/>
      <protection locked="0"/>
    </xf>
  </cellXfs>
  <cellStyles count="1">
    <cellStyle name="Normal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13.%20LICITA&#199;&#213;ES%202015\4.%20PREG&#213;ES\40.%20Preg&#227;o%2040-2015%20Estacas%20em%20concreto%20Esc.%207%20de%20setembro\ESTACAS%20ESCOLA%207%20SETEMBRO\DTB%20-%20QUADRA%20DE%20ESPORTES%20MADALOSSO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ÍCIO"/>
      <sheetName val="INFORMAÇÕES1"/>
      <sheetName val="INFORMAÇÕES"/>
      <sheetName val="INSTRUÇÕES"/>
      <sheetName val="Q0"/>
      <sheetName val="O1"/>
      <sheetName val="Q1"/>
      <sheetName val="C1"/>
      <sheetName val="O2"/>
      <sheetName val="Q2"/>
      <sheetName val="C2"/>
      <sheetName val="O3"/>
      <sheetName val="Q3"/>
      <sheetName val="C3"/>
      <sheetName val="O4"/>
      <sheetName val="Q4"/>
      <sheetName val="RRE"/>
      <sheetName val="PLS"/>
      <sheetName val="OFÍCIO"/>
      <sheetName val="CRÍTICAS"/>
      <sheetName val="SIDUR"/>
    </sheetNames>
    <sheetDataSet>
      <sheetData sheetId="0" refreshError="1"/>
      <sheetData sheetId="1">
        <row r="27">
          <cell r="G27">
            <v>0</v>
          </cell>
        </row>
      </sheetData>
      <sheetData sheetId="2">
        <row r="9">
          <cell r="H9" t="str">
            <v>PREFEITURA MUNICIPAL DE CORONEL VIVIDA - PR</v>
          </cell>
        </row>
      </sheetData>
      <sheetData sheetId="3" refreshError="1"/>
      <sheetData sheetId="4" refreshError="1"/>
      <sheetData sheetId="5"/>
      <sheetData sheetId="6">
        <row r="10">
          <cell r="AM10">
            <v>4152.309999999823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8"/>
  <sheetViews>
    <sheetView tabSelected="1" workbookViewId="0">
      <selection activeCell="I63" sqref="I63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6.140625" bestFit="1" customWidth="1"/>
    <col min="5" max="5" width="8.7109375" bestFit="1" customWidth="1"/>
    <col min="6" max="6" width="10" bestFit="1" customWidth="1"/>
    <col min="7" max="7" width="10.140625" bestFit="1" customWidth="1"/>
    <col min="9" max="9" width="44.85546875" customWidth="1"/>
    <col min="10" max="10" width="9.140625" customWidth="1"/>
    <col min="11" max="11" width="8.85546875" customWidth="1"/>
    <col min="12" max="12" width="12.28515625" bestFit="1" customWidth="1"/>
  </cols>
  <sheetData>
    <row r="1" spans="1:12" x14ac:dyDescent="0.25">
      <c r="A1" s="36"/>
      <c r="B1" s="36"/>
      <c r="C1" s="36"/>
      <c r="D1" s="36"/>
      <c r="E1" s="36"/>
      <c r="F1" s="36"/>
      <c r="G1" s="36"/>
    </row>
    <row r="2" spans="1:12" ht="15" customHeight="1" x14ac:dyDescent="0.25">
      <c r="A2" s="36"/>
      <c r="B2" s="36"/>
      <c r="C2" s="36"/>
      <c r="D2" s="36"/>
      <c r="E2" s="36"/>
      <c r="F2" s="36"/>
      <c r="G2" s="36"/>
      <c r="I2" s="38" t="s">
        <v>8</v>
      </c>
    </row>
    <row r="3" spans="1:12" ht="15" customHeight="1" x14ac:dyDescent="0.25">
      <c r="A3" s="36"/>
      <c r="B3" s="36"/>
      <c r="C3" s="36"/>
      <c r="D3" s="36"/>
      <c r="E3" s="36"/>
      <c r="F3" s="36"/>
      <c r="G3" s="36"/>
      <c r="I3" s="39"/>
    </row>
    <row r="4" spans="1:12" ht="15" customHeight="1" x14ac:dyDescent="0.25">
      <c r="A4" s="36"/>
      <c r="B4" s="36"/>
      <c r="C4" s="36"/>
      <c r="D4" s="36"/>
      <c r="E4" s="36"/>
      <c r="F4" s="36"/>
      <c r="G4" s="36"/>
      <c r="I4" s="39"/>
    </row>
    <row r="5" spans="1:12" ht="15" customHeight="1" x14ac:dyDescent="0.25">
      <c r="A5" s="36"/>
      <c r="B5" s="36"/>
      <c r="C5" s="36"/>
      <c r="D5" s="36"/>
      <c r="E5" s="36"/>
      <c r="F5" s="36"/>
      <c r="G5" s="36"/>
      <c r="I5" s="39"/>
    </row>
    <row r="6" spans="1:12" ht="15" customHeight="1" x14ac:dyDescent="0.25">
      <c r="A6" s="36"/>
      <c r="B6" s="36"/>
      <c r="C6" s="36"/>
      <c r="D6" s="36"/>
      <c r="E6" s="36"/>
      <c r="F6" s="36"/>
      <c r="G6" s="36"/>
      <c r="I6" s="40"/>
    </row>
    <row r="7" spans="1:12" x14ac:dyDescent="0.25">
      <c r="A7" s="45" t="s">
        <v>118</v>
      </c>
      <c r="B7" s="46"/>
      <c r="C7" s="46"/>
      <c r="D7" s="46"/>
      <c r="E7" s="46"/>
      <c r="F7" s="46"/>
      <c r="G7" s="47"/>
    </row>
    <row r="8" spans="1:12" ht="30.75" customHeight="1" x14ac:dyDescent="0.25">
      <c r="A8" s="41" t="s">
        <v>119</v>
      </c>
      <c r="B8" s="42"/>
      <c r="C8" s="42"/>
      <c r="D8" s="42"/>
      <c r="E8" s="42"/>
      <c r="F8" s="42"/>
      <c r="G8" s="43"/>
      <c r="L8" s="10" t="s">
        <v>9</v>
      </c>
    </row>
    <row r="9" spans="1:12" x14ac:dyDescent="0.25">
      <c r="A9" s="41"/>
      <c r="B9" s="42"/>
      <c r="C9" s="42"/>
      <c r="D9" s="42"/>
      <c r="E9" s="42"/>
      <c r="F9" s="42"/>
      <c r="G9" s="43"/>
      <c r="L9" s="10" t="s">
        <v>3</v>
      </c>
    </row>
    <row r="10" spans="1:12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24" t="s">
        <v>22</v>
      </c>
      <c r="L10" s="10" t="s">
        <v>7</v>
      </c>
    </row>
    <row r="11" spans="1:12" s="1" customFormat="1" x14ac:dyDescent="0.25">
      <c r="A11" s="6">
        <v>1</v>
      </c>
      <c r="B11" s="6"/>
      <c r="C11" s="5" t="s">
        <v>26</v>
      </c>
      <c r="D11" s="6"/>
      <c r="E11" s="7"/>
      <c r="F11" s="7"/>
      <c r="G11" s="7"/>
      <c r="I11" s="8"/>
      <c r="L11" s="23"/>
    </row>
    <row r="12" spans="1:12" s="1" customFormat="1" x14ac:dyDescent="0.25">
      <c r="A12" s="6" t="s">
        <v>24</v>
      </c>
      <c r="B12" s="6" t="s">
        <v>113</v>
      </c>
      <c r="C12" s="5" t="s">
        <v>27</v>
      </c>
      <c r="D12" s="6" t="s">
        <v>115</v>
      </c>
      <c r="E12" s="7">
        <v>2.5</v>
      </c>
      <c r="F12" s="7">
        <f t="shared" ref="F12" si="0">ROUND(I12,2)</f>
        <v>355.86</v>
      </c>
      <c r="G12" s="7">
        <f t="shared" ref="G12" si="1">ROUND(F12*E12,2)</f>
        <v>889.65</v>
      </c>
      <c r="I12" s="8">
        <f t="shared" ref="I12:I75" si="2">L12</f>
        <v>355.86</v>
      </c>
      <c r="L12" s="23">
        <v>355.86</v>
      </c>
    </row>
    <row r="13" spans="1:12" s="1" customFormat="1" x14ac:dyDescent="0.25">
      <c r="A13" s="6"/>
      <c r="B13" s="6"/>
      <c r="C13" s="5"/>
      <c r="D13" s="6"/>
      <c r="E13" s="7"/>
      <c r="F13" s="7"/>
      <c r="G13" s="7"/>
      <c r="I13" s="8"/>
      <c r="L13" s="23"/>
    </row>
    <row r="14" spans="1:12" s="1" customFormat="1" ht="22.5" x14ac:dyDescent="0.25">
      <c r="A14" s="6">
        <v>2</v>
      </c>
      <c r="B14" s="6"/>
      <c r="C14" s="5" t="s">
        <v>28</v>
      </c>
      <c r="D14" s="6"/>
      <c r="E14" s="7"/>
      <c r="F14" s="7"/>
      <c r="G14" s="7"/>
      <c r="I14" s="8"/>
      <c r="L14" s="23"/>
    </row>
    <row r="15" spans="1:12" s="1" customFormat="1" x14ac:dyDescent="0.25">
      <c r="A15" s="6" t="s">
        <v>25</v>
      </c>
      <c r="B15" s="6" t="s">
        <v>114</v>
      </c>
      <c r="C15" s="5" t="s">
        <v>29</v>
      </c>
      <c r="D15" s="6" t="s">
        <v>115</v>
      </c>
      <c r="E15" s="7">
        <v>3169.85</v>
      </c>
      <c r="F15" s="7">
        <f t="shared" ref="F15:F75" si="3">ROUND(I15,2)</f>
        <v>1.79</v>
      </c>
      <c r="G15" s="7">
        <f t="shared" ref="G15:G75" si="4">ROUND(F15*E15,2)</f>
        <v>5674.03</v>
      </c>
      <c r="I15" s="8">
        <f t="shared" si="2"/>
        <v>1.79</v>
      </c>
      <c r="L15" s="23">
        <v>1.79</v>
      </c>
    </row>
    <row r="16" spans="1:12" s="1" customFormat="1" ht="22.5" x14ac:dyDescent="0.25">
      <c r="A16" s="6">
        <v>3</v>
      </c>
      <c r="B16" s="6"/>
      <c r="C16" s="5" t="s">
        <v>30</v>
      </c>
      <c r="D16" s="6"/>
      <c r="E16" s="7"/>
      <c r="F16" s="7"/>
      <c r="G16" s="7"/>
      <c r="I16" s="8"/>
      <c r="L16" s="23"/>
    </row>
    <row r="17" spans="1:12" s="1" customFormat="1" x14ac:dyDescent="0.25">
      <c r="A17" s="6" t="s">
        <v>62</v>
      </c>
      <c r="B17" s="6">
        <v>72942</v>
      </c>
      <c r="C17" s="5" t="s">
        <v>31</v>
      </c>
      <c r="D17" s="6" t="s">
        <v>115</v>
      </c>
      <c r="E17" s="7">
        <v>3169.85</v>
      </c>
      <c r="F17" s="7">
        <f t="shared" si="3"/>
        <v>1.63</v>
      </c>
      <c r="G17" s="7">
        <f t="shared" si="4"/>
        <v>5166.8599999999997</v>
      </c>
      <c r="I17" s="8">
        <f t="shared" si="2"/>
        <v>1.63</v>
      </c>
      <c r="L17" s="23">
        <v>1.63</v>
      </c>
    </row>
    <row r="18" spans="1:12" s="1" customFormat="1" ht="22.5" x14ac:dyDescent="0.25">
      <c r="A18" s="6" t="s">
        <v>63</v>
      </c>
      <c r="B18" s="6">
        <v>72965</v>
      </c>
      <c r="C18" s="5" t="s">
        <v>32</v>
      </c>
      <c r="D18" s="6" t="s">
        <v>116</v>
      </c>
      <c r="E18" s="7">
        <v>237.74</v>
      </c>
      <c r="F18" s="7">
        <f t="shared" si="3"/>
        <v>252.97</v>
      </c>
      <c r="G18" s="7">
        <f t="shared" si="4"/>
        <v>60141.09</v>
      </c>
      <c r="I18" s="8">
        <f t="shared" si="2"/>
        <v>252.97</v>
      </c>
      <c r="L18" s="23">
        <v>252.97</v>
      </c>
    </row>
    <row r="19" spans="1:12" s="1" customFormat="1" ht="22.5" x14ac:dyDescent="0.25">
      <c r="A19" s="6" t="s">
        <v>64</v>
      </c>
      <c r="B19" s="6">
        <v>83357</v>
      </c>
      <c r="C19" s="5" t="s">
        <v>33</v>
      </c>
      <c r="D19" s="6" t="s">
        <v>117</v>
      </c>
      <c r="E19" s="7">
        <v>2377.39</v>
      </c>
      <c r="F19" s="7">
        <f t="shared" si="3"/>
        <v>1.1299999999999999</v>
      </c>
      <c r="G19" s="7">
        <f t="shared" si="4"/>
        <v>2686.45</v>
      </c>
      <c r="I19" s="8">
        <f t="shared" si="2"/>
        <v>1.1299999999999999</v>
      </c>
      <c r="L19" s="23">
        <v>1.1299999999999999</v>
      </c>
    </row>
    <row r="20" spans="1:12" s="1" customFormat="1" x14ac:dyDescent="0.25">
      <c r="A20" s="6"/>
      <c r="B20" s="6"/>
      <c r="C20" s="5"/>
      <c r="D20" s="6"/>
      <c r="E20" s="7"/>
      <c r="F20" s="7"/>
      <c r="G20" s="7"/>
      <c r="I20" s="8"/>
      <c r="L20" s="23"/>
    </row>
    <row r="21" spans="1:12" s="1" customFormat="1" ht="22.5" x14ac:dyDescent="0.25">
      <c r="A21" s="6">
        <v>4</v>
      </c>
      <c r="B21" s="6"/>
      <c r="C21" s="5" t="s">
        <v>34</v>
      </c>
      <c r="D21" s="6"/>
      <c r="E21" s="7"/>
      <c r="F21" s="7"/>
      <c r="G21" s="7"/>
      <c r="I21" s="8"/>
      <c r="L21" s="23"/>
    </row>
    <row r="22" spans="1:12" s="1" customFormat="1" x14ac:dyDescent="0.25">
      <c r="A22" s="6" t="s">
        <v>65</v>
      </c>
      <c r="B22" s="6" t="s">
        <v>114</v>
      </c>
      <c r="C22" s="5" t="s">
        <v>29</v>
      </c>
      <c r="D22" s="6" t="s">
        <v>115</v>
      </c>
      <c r="E22" s="7">
        <v>1232</v>
      </c>
      <c r="F22" s="7">
        <f t="shared" si="3"/>
        <v>1.79</v>
      </c>
      <c r="G22" s="7">
        <f t="shared" si="4"/>
        <v>2205.2800000000002</v>
      </c>
      <c r="I22" s="8">
        <f t="shared" si="2"/>
        <v>1.79</v>
      </c>
      <c r="L22" s="23">
        <v>1.79</v>
      </c>
    </row>
    <row r="23" spans="1:12" s="1" customFormat="1" ht="22.5" x14ac:dyDescent="0.25">
      <c r="A23" s="6">
        <v>5</v>
      </c>
      <c r="B23" s="6"/>
      <c r="C23" s="5" t="s">
        <v>35</v>
      </c>
      <c r="D23" s="6"/>
      <c r="E23" s="7"/>
      <c r="F23" s="7"/>
      <c r="G23" s="7"/>
      <c r="I23" s="8"/>
      <c r="L23" s="23"/>
    </row>
    <row r="24" spans="1:12" s="1" customFormat="1" x14ac:dyDescent="0.25">
      <c r="A24" s="6" t="s">
        <v>66</v>
      </c>
      <c r="B24" s="6">
        <v>72942</v>
      </c>
      <c r="C24" s="5" t="s">
        <v>31</v>
      </c>
      <c r="D24" s="6" t="s">
        <v>115</v>
      </c>
      <c r="E24" s="7">
        <v>1232</v>
      </c>
      <c r="F24" s="7">
        <f t="shared" si="3"/>
        <v>1.63</v>
      </c>
      <c r="G24" s="7">
        <f t="shared" si="4"/>
        <v>2008.16</v>
      </c>
      <c r="I24" s="8">
        <f t="shared" si="2"/>
        <v>1.63</v>
      </c>
      <c r="L24" s="23">
        <v>1.63</v>
      </c>
    </row>
    <row r="25" spans="1:12" s="1" customFormat="1" ht="22.5" x14ac:dyDescent="0.25">
      <c r="A25" s="6" t="s">
        <v>67</v>
      </c>
      <c r="B25" s="6">
        <v>72965</v>
      </c>
      <c r="C25" s="5" t="s">
        <v>32</v>
      </c>
      <c r="D25" s="6" t="s">
        <v>116</v>
      </c>
      <c r="E25" s="7">
        <v>92.4</v>
      </c>
      <c r="F25" s="7">
        <f t="shared" si="3"/>
        <v>252.97</v>
      </c>
      <c r="G25" s="7">
        <f t="shared" si="4"/>
        <v>23374.43</v>
      </c>
      <c r="I25" s="8">
        <f t="shared" si="2"/>
        <v>252.97</v>
      </c>
      <c r="L25" s="23">
        <v>252.97</v>
      </c>
    </row>
    <row r="26" spans="1:12" s="1" customFormat="1" ht="22.5" x14ac:dyDescent="0.25">
      <c r="A26" s="6" t="s">
        <v>68</v>
      </c>
      <c r="B26" s="6">
        <v>83357</v>
      </c>
      <c r="C26" s="5" t="s">
        <v>33</v>
      </c>
      <c r="D26" s="6" t="s">
        <v>117</v>
      </c>
      <c r="E26" s="7">
        <v>924</v>
      </c>
      <c r="F26" s="7">
        <f t="shared" si="3"/>
        <v>1.1299999999999999</v>
      </c>
      <c r="G26" s="7">
        <f t="shared" si="4"/>
        <v>1044.1199999999999</v>
      </c>
      <c r="I26" s="8">
        <f t="shared" si="2"/>
        <v>1.1299999999999999</v>
      </c>
      <c r="L26" s="23">
        <v>1.1299999999999999</v>
      </c>
    </row>
    <row r="27" spans="1:12" s="1" customFormat="1" x14ac:dyDescent="0.25">
      <c r="A27" s="6"/>
      <c r="B27" s="6"/>
      <c r="C27" s="5"/>
      <c r="D27" s="6"/>
      <c r="E27" s="7"/>
      <c r="F27" s="7"/>
      <c r="G27" s="7"/>
      <c r="I27" s="8"/>
      <c r="L27" s="23"/>
    </row>
    <row r="28" spans="1:12" s="1" customFormat="1" ht="22.5" x14ac:dyDescent="0.25">
      <c r="A28" s="6">
        <v>6</v>
      </c>
      <c r="B28" s="6"/>
      <c r="C28" s="5" t="s">
        <v>36</v>
      </c>
      <c r="D28" s="6"/>
      <c r="E28" s="7"/>
      <c r="F28" s="7"/>
      <c r="G28" s="7"/>
      <c r="I28" s="8"/>
      <c r="L28" s="23"/>
    </row>
    <row r="29" spans="1:12" s="1" customFormat="1" x14ac:dyDescent="0.25">
      <c r="A29" s="6" t="s">
        <v>69</v>
      </c>
      <c r="B29" s="6" t="s">
        <v>114</v>
      </c>
      <c r="C29" s="5" t="s">
        <v>29</v>
      </c>
      <c r="D29" s="6" t="s">
        <v>115</v>
      </c>
      <c r="E29" s="7">
        <v>3640</v>
      </c>
      <c r="F29" s="7">
        <f t="shared" si="3"/>
        <v>1.79</v>
      </c>
      <c r="G29" s="7">
        <f t="shared" si="4"/>
        <v>6515.6</v>
      </c>
      <c r="I29" s="8">
        <f t="shared" si="2"/>
        <v>1.79</v>
      </c>
      <c r="L29" s="23">
        <v>1.79</v>
      </c>
    </row>
    <row r="30" spans="1:12" s="1" customFormat="1" ht="33.75" x14ac:dyDescent="0.25">
      <c r="A30" s="6">
        <v>7</v>
      </c>
      <c r="B30" s="6"/>
      <c r="C30" s="5" t="s">
        <v>37</v>
      </c>
      <c r="D30" s="6"/>
      <c r="E30" s="7"/>
      <c r="F30" s="7"/>
      <c r="G30" s="7"/>
      <c r="I30" s="8"/>
      <c r="L30" s="23"/>
    </row>
    <row r="31" spans="1:12" s="1" customFormat="1" x14ac:dyDescent="0.25">
      <c r="A31" s="6" t="s">
        <v>70</v>
      </c>
      <c r="B31" s="6">
        <v>72942</v>
      </c>
      <c r="C31" s="5" t="s">
        <v>31</v>
      </c>
      <c r="D31" s="6" t="s">
        <v>115</v>
      </c>
      <c r="E31" s="7">
        <v>3640</v>
      </c>
      <c r="F31" s="7">
        <f t="shared" si="3"/>
        <v>1.63</v>
      </c>
      <c r="G31" s="7">
        <f t="shared" si="4"/>
        <v>5933.2</v>
      </c>
      <c r="I31" s="8">
        <f t="shared" si="2"/>
        <v>1.63</v>
      </c>
      <c r="L31" s="23">
        <v>1.63</v>
      </c>
    </row>
    <row r="32" spans="1:12" s="1" customFormat="1" ht="22.5" x14ac:dyDescent="0.25">
      <c r="A32" s="6" t="s">
        <v>71</v>
      </c>
      <c r="B32" s="6">
        <v>72965</v>
      </c>
      <c r="C32" s="5" t="s">
        <v>32</v>
      </c>
      <c r="D32" s="6" t="s">
        <v>116</v>
      </c>
      <c r="E32" s="7">
        <v>273</v>
      </c>
      <c r="F32" s="7">
        <f t="shared" si="3"/>
        <v>252.97</v>
      </c>
      <c r="G32" s="7">
        <f t="shared" si="4"/>
        <v>69060.81</v>
      </c>
      <c r="I32" s="8">
        <f t="shared" si="2"/>
        <v>252.97</v>
      </c>
      <c r="L32" s="23">
        <v>252.97</v>
      </c>
    </row>
    <row r="33" spans="1:12" s="1" customFormat="1" ht="22.5" x14ac:dyDescent="0.25">
      <c r="A33" s="6" t="s">
        <v>72</v>
      </c>
      <c r="B33" s="6">
        <v>83357</v>
      </c>
      <c r="C33" s="5" t="s">
        <v>33</v>
      </c>
      <c r="D33" s="6" t="s">
        <v>117</v>
      </c>
      <c r="E33" s="7">
        <v>2730</v>
      </c>
      <c r="F33" s="7">
        <f t="shared" si="3"/>
        <v>1.1299999999999999</v>
      </c>
      <c r="G33" s="7">
        <f t="shared" si="4"/>
        <v>3084.9</v>
      </c>
      <c r="I33" s="8">
        <f t="shared" si="2"/>
        <v>1.1299999999999999</v>
      </c>
      <c r="L33" s="23">
        <v>1.1299999999999999</v>
      </c>
    </row>
    <row r="34" spans="1:12" s="1" customFormat="1" x14ac:dyDescent="0.25">
      <c r="A34" s="6"/>
      <c r="B34" s="6"/>
      <c r="C34" s="5"/>
      <c r="D34" s="6"/>
      <c r="E34" s="7"/>
      <c r="F34" s="7"/>
      <c r="G34" s="7"/>
      <c r="I34" s="8"/>
      <c r="L34" s="23"/>
    </row>
    <row r="35" spans="1:12" s="1" customFormat="1" ht="22.5" x14ac:dyDescent="0.25">
      <c r="A35" s="6">
        <v>8</v>
      </c>
      <c r="B35" s="6"/>
      <c r="C35" s="5" t="s">
        <v>38</v>
      </c>
      <c r="D35" s="6"/>
      <c r="E35" s="7"/>
      <c r="F35" s="7"/>
      <c r="G35" s="7"/>
      <c r="I35" s="8"/>
      <c r="L35" s="23"/>
    </row>
    <row r="36" spans="1:12" s="1" customFormat="1" x14ac:dyDescent="0.25">
      <c r="A36" s="6" t="s">
        <v>73</v>
      </c>
      <c r="B36" s="6" t="s">
        <v>114</v>
      </c>
      <c r="C36" s="5" t="s">
        <v>29</v>
      </c>
      <c r="D36" s="6" t="s">
        <v>115</v>
      </c>
      <c r="E36" s="7">
        <v>2380</v>
      </c>
      <c r="F36" s="7">
        <f t="shared" si="3"/>
        <v>1.79</v>
      </c>
      <c r="G36" s="7">
        <f t="shared" si="4"/>
        <v>4260.2</v>
      </c>
      <c r="I36" s="8">
        <f t="shared" si="2"/>
        <v>1.79</v>
      </c>
      <c r="L36" s="23">
        <v>1.79</v>
      </c>
    </row>
    <row r="37" spans="1:12" s="1" customFormat="1" ht="33.75" x14ac:dyDescent="0.25">
      <c r="A37" s="6">
        <v>9</v>
      </c>
      <c r="B37" s="6"/>
      <c r="C37" s="5" t="s">
        <v>39</v>
      </c>
      <c r="D37" s="6"/>
      <c r="E37" s="7"/>
      <c r="F37" s="7"/>
      <c r="G37" s="7"/>
      <c r="I37" s="8"/>
      <c r="L37" s="23"/>
    </row>
    <row r="38" spans="1:12" s="1" customFormat="1" x14ac:dyDescent="0.25">
      <c r="A38" s="6" t="s">
        <v>74</v>
      </c>
      <c r="B38" s="6">
        <v>72942</v>
      </c>
      <c r="C38" s="5" t="s">
        <v>31</v>
      </c>
      <c r="D38" s="6" t="s">
        <v>115</v>
      </c>
      <c r="E38" s="7">
        <v>2380</v>
      </c>
      <c r="F38" s="7">
        <f t="shared" si="3"/>
        <v>1.63</v>
      </c>
      <c r="G38" s="7">
        <f t="shared" si="4"/>
        <v>3879.4</v>
      </c>
      <c r="I38" s="8">
        <f t="shared" si="2"/>
        <v>1.63</v>
      </c>
      <c r="L38" s="23">
        <v>1.63</v>
      </c>
    </row>
    <row r="39" spans="1:12" s="1" customFormat="1" ht="22.5" x14ac:dyDescent="0.25">
      <c r="A39" s="6" t="s">
        <v>75</v>
      </c>
      <c r="B39" s="6">
        <v>72965</v>
      </c>
      <c r="C39" s="5" t="s">
        <v>32</v>
      </c>
      <c r="D39" s="6" t="s">
        <v>116</v>
      </c>
      <c r="E39" s="7">
        <v>178.5</v>
      </c>
      <c r="F39" s="7">
        <f t="shared" si="3"/>
        <v>252.97</v>
      </c>
      <c r="G39" s="7">
        <f t="shared" si="4"/>
        <v>45155.15</v>
      </c>
      <c r="I39" s="8">
        <f t="shared" si="2"/>
        <v>252.97</v>
      </c>
      <c r="L39" s="23">
        <v>252.97</v>
      </c>
    </row>
    <row r="40" spans="1:12" s="1" customFormat="1" ht="22.5" x14ac:dyDescent="0.25">
      <c r="A40" s="6" t="s">
        <v>76</v>
      </c>
      <c r="B40" s="6">
        <v>83357</v>
      </c>
      <c r="C40" s="5" t="s">
        <v>33</v>
      </c>
      <c r="D40" s="6" t="s">
        <v>117</v>
      </c>
      <c r="E40" s="7">
        <v>1785</v>
      </c>
      <c r="F40" s="7">
        <f t="shared" si="3"/>
        <v>1.1299999999999999</v>
      </c>
      <c r="G40" s="7">
        <f t="shared" si="4"/>
        <v>2017.05</v>
      </c>
      <c r="I40" s="8">
        <f t="shared" si="2"/>
        <v>1.1299999999999999</v>
      </c>
      <c r="L40" s="23">
        <v>1.1299999999999999</v>
      </c>
    </row>
    <row r="41" spans="1:12" s="1" customFormat="1" x14ac:dyDescent="0.25">
      <c r="A41" s="6"/>
      <c r="B41" s="6"/>
      <c r="C41" s="5"/>
      <c r="D41" s="6"/>
      <c r="E41" s="7"/>
      <c r="F41" s="7">
        <f t="shared" si="3"/>
        <v>0</v>
      </c>
      <c r="G41" s="7">
        <f t="shared" si="4"/>
        <v>0</v>
      </c>
      <c r="I41" s="8">
        <f t="shared" si="2"/>
        <v>0</v>
      </c>
      <c r="L41" s="23"/>
    </row>
    <row r="42" spans="1:12" s="1" customFormat="1" ht="22.5" x14ac:dyDescent="0.25">
      <c r="A42" s="6">
        <v>10</v>
      </c>
      <c r="B42" s="6"/>
      <c r="C42" s="5" t="s">
        <v>40</v>
      </c>
      <c r="D42" s="6"/>
      <c r="E42" s="7"/>
      <c r="F42" s="7">
        <f t="shared" si="3"/>
        <v>0</v>
      </c>
      <c r="G42" s="7">
        <f t="shared" si="4"/>
        <v>0</v>
      </c>
      <c r="I42" s="8">
        <f t="shared" si="2"/>
        <v>0</v>
      </c>
      <c r="L42" s="23"/>
    </row>
    <row r="43" spans="1:12" s="1" customFormat="1" x14ac:dyDescent="0.25">
      <c r="A43" s="6" t="s">
        <v>77</v>
      </c>
      <c r="B43" s="6" t="s">
        <v>114</v>
      </c>
      <c r="C43" s="5" t="s">
        <v>29</v>
      </c>
      <c r="D43" s="6" t="s">
        <v>115</v>
      </c>
      <c r="E43" s="7">
        <v>5292</v>
      </c>
      <c r="F43" s="7">
        <f t="shared" si="3"/>
        <v>1.79</v>
      </c>
      <c r="G43" s="7">
        <f t="shared" si="4"/>
        <v>9472.68</v>
      </c>
      <c r="I43" s="8">
        <f t="shared" si="2"/>
        <v>1.79</v>
      </c>
      <c r="L43" s="23">
        <v>1.79</v>
      </c>
    </row>
    <row r="44" spans="1:12" s="1" customFormat="1" ht="22.5" x14ac:dyDescent="0.25">
      <c r="A44" s="6">
        <v>11</v>
      </c>
      <c r="B44" s="6"/>
      <c r="C44" s="5" t="s">
        <v>41</v>
      </c>
      <c r="D44" s="6"/>
      <c r="E44" s="7"/>
      <c r="F44" s="7"/>
      <c r="G44" s="7"/>
      <c r="I44" s="8"/>
      <c r="L44" s="23"/>
    </row>
    <row r="45" spans="1:12" s="1" customFormat="1" x14ac:dyDescent="0.25">
      <c r="A45" s="6" t="s">
        <v>78</v>
      </c>
      <c r="B45" s="6">
        <v>72942</v>
      </c>
      <c r="C45" s="5" t="s">
        <v>31</v>
      </c>
      <c r="D45" s="6" t="s">
        <v>115</v>
      </c>
      <c r="E45" s="7">
        <v>5292</v>
      </c>
      <c r="F45" s="7">
        <f t="shared" si="3"/>
        <v>1.63</v>
      </c>
      <c r="G45" s="7">
        <f t="shared" si="4"/>
        <v>8625.9599999999991</v>
      </c>
      <c r="I45" s="8">
        <f t="shared" si="2"/>
        <v>1.63</v>
      </c>
      <c r="L45" s="23">
        <v>1.63</v>
      </c>
    </row>
    <row r="46" spans="1:12" s="1" customFormat="1" ht="22.5" x14ac:dyDescent="0.25">
      <c r="A46" s="6" t="s">
        <v>79</v>
      </c>
      <c r="B46" s="6">
        <v>72965</v>
      </c>
      <c r="C46" s="5" t="s">
        <v>32</v>
      </c>
      <c r="D46" s="6" t="s">
        <v>116</v>
      </c>
      <c r="E46" s="7">
        <v>396.9</v>
      </c>
      <c r="F46" s="7">
        <f t="shared" si="3"/>
        <v>252.97</v>
      </c>
      <c r="G46" s="7">
        <f t="shared" si="4"/>
        <v>100403.79</v>
      </c>
      <c r="I46" s="8">
        <f t="shared" si="2"/>
        <v>252.97</v>
      </c>
      <c r="L46" s="23">
        <v>252.97</v>
      </c>
    </row>
    <row r="47" spans="1:12" s="1" customFormat="1" ht="22.5" x14ac:dyDescent="0.25">
      <c r="A47" s="6" t="s">
        <v>80</v>
      </c>
      <c r="B47" s="6">
        <v>83357</v>
      </c>
      <c r="C47" s="5" t="s">
        <v>33</v>
      </c>
      <c r="D47" s="6" t="s">
        <v>117</v>
      </c>
      <c r="E47" s="7">
        <v>3969</v>
      </c>
      <c r="F47" s="7">
        <f t="shared" si="3"/>
        <v>1.1299999999999999</v>
      </c>
      <c r="G47" s="7">
        <f t="shared" si="4"/>
        <v>4484.97</v>
      </c>
      <c r="I47" s="8">
        <f t="shared" si="2"/>
        <v>1.1299999999999999</v>
      </c>
      <c r="L47" s="23">
        <v>1.1299999999999999</v>
      </c>
    </row>
    <row r="48" spans="1:12" s="1" customFormat="1" x14ac:dyDescent="0.25">
      <c r="A48" s="6"/>
      <c r="B48" s="6"/>
      <c r="C48" s="5"/>
      <c r="D48" s="6"/>
      <c r="E48" s="7"/>
      <c r="F48" s="7"/>
      <c r="G48" s="7"/>
      <c r="I48" s="8"/>
      <c r="L48" s="23"/>
    </row>
    <row r="49" spans="1:12" s="1" customFormat="1" ht="22.5" x14ac:dyDescent="0.25">
      <c r="A49" s="6">
        <v>12</v>
      </c>
      <c r="B49" s="6"/>
      <c r="C49" s="5" t="s">
        <v>42</v>
      </c>
      <c r="D49" s="6"/>
      <c r="E49" s="7"/>
      <c r="F49" s="7"/>
      <c r="G49" s="7"/>
      <c r="I49" s="8"/>
      <c r="L49" s="23"/>
    </row>
    <row r="50" spans="1:12" s="1" customFormat="1" x14ac:dyDescent="0.25">
      <c r="A50" s="6" t="s">
        <v>121</v>
      </c>
      <c r="B50" s="6" t="s">
        <v>114</v>
      </c>
      <c r="C50" s="5" t="s">
        <v>29</v>
      </c>
      <c r="D50" s="6" t="s">
        <v>115</v>
      </c>
      <c r="E50" s="7">
        <v>1148</v>
      </c>
      <c r="F50" s="7">
        <f t="shared" si="3"/>
        <v>1.79</v>
      </c>
      <c r="G50" s="7">
        <f t="shared" si="4"/>
        <v>2054.92</v>
      </c>
      <c r="I50" s="8">
        <f t="shared" si="2"/>
        <v>1.79</v>
      </c>
      <c r="L50" s="23">
        <v>1.79</v>
      </c>
    </row>
    <row r="51" spans="1:12" s="1" customFormat="1" ht="33.75" x14ac:dyDescent="0.25">
      <c r="A51" s="6">
        <v>13</v>
      </c>
      <c r="B51" s="6"/>
      <c r="C51" s="5" t="s">
        <v>43</v>
      </c>
      <c r="D51" s="6"/>
      <c r="E51" s="7"/>
      <c r="F51" s="7"/>
      <c r="G51" s="7"/>
      <c r="I51" s="8"/>
      <c r="L51" s="23"/>
    </row>
    <row r="52" spans="1:12" s="1" customFormat="1" x14ac:dyDescent="0.25">
      <c r="A52" s="6" t="s">
        <v>122</v>
      </c>
      <c r="B52" s="6">
        <v>72942</v>
      </c>
      <c r="C52" s="5" t="s">
        <v>31</v>
      </c>
      <c r="D52" s="6" t="s">
        <v>115</v>
      </c>
      <c r="E52" s="7">
        <v>1148</v>
      </c>
      <c r="F52" s="7">
        <f t="shared" si="3"/>
        <v>1.63</v>
      </c>
      <c r="G52" s="7">
        <f t="shared" si="4"/>
        <v>1871.24</v>
      </c>
      <c r="I52" s="8">
        <f t="shared" si="2"/>
        <v>1.63</v>
      </c>
      <c r="L52" s="23">
        <v>1.63</v>
      </c>
    </row>
    <row r="53" spans="1:12" s="1" customFormat="1" ht="22.5" x14ac:dyDescent="0.25">
      <c r="A53" s="6" t="s">
        <v>123</v>
      </c>
      <c r="B53" s="6">
        <v>72965</v>
      </c>
      <c r="C53" s="5" t="s">
        <v>32</v>
      </c>
      <c r="D53" s="6" t="s">
        <v>116</v>
      </c>
      <c r="E53" s="7">
        <v>86.1</v>
      </c>
      <c r="F53" s="7">
        <f t="shared" si="3"/>
        <v>252.97</v>
      </c>
      <c r="G53" s="7">
        <f t="shared" si="4"/>
        <v>21780.720000000001</v>
      </c>
      <c r="I53" s="8">
        <f t="shared" si="2"/>
        <v>252.97</v>
      </c>
      <c r="L53" s="23">
        <v>252.97</v>
      </c>
    </row>
    <row r="54" spans="1:12" s="1" customFormat="1" ht="22.5" x14ac:dyDescent="0.25">
      <c r="A54" s="6" t="s">
        <v>124</v>
      </c>
      <c r="B54" s="6">
        <v>83357</v>
      </c>
      <c r="C54" s="5" t="s">
        <v>33</v>
      </c>
      <c r="D54" s="6" t="s">
        <v>117</v>
      </c>
      <c r="E54" s="7">
        <v>861</v>
      </c>
      <c r="F54" s="7">
        <f t="shared" si="3"/>
        <v>1.1299999999999999</v>
      </c>
      <c r="G54" s="7">
        <f t="shared" si="4"/>
        <v>972.93</v>
      </c>
      <c r="I54" s="8">
        <f t="shared" si="2"/>
        <v>1.1299999999999999</v>
      </c>
      <c r="L54" s="23">
        <v>1.1299999999999999</v>
      </c>
    </row>
    <row r="55" spans="1:12" s="1" customFormat="1" x14ac:dyDescent="0.25">
      <c r="A55" s="6"/>
      <c r="B55" s="6"/>
      <c r="C55" s="5"/>
      <c r="D55" s="6"/>
      <c r="E55" s="7"/>
      <c r="F55" s="7"/>
      <c r="G55" s="7"/>
      <c r="I55" s="8"/>
      <c r="L55" s="23"/>
    </row>
    <row r="56" spans="1:12" s="1" customFormat="1" ht="22.5" x14ac:dyDescent="0.25">
      <c r="A56" s="6">
        <v>14</v>
      </c>
      <c r="B56" s="6"/>
      <c r="C56" s="5" t="s">
        <v>44</v>
      </c>
      <c r="D56" s="6"/>
      <c r="E56" s="7"/>
      <c r="F56" s="7"/>
      <c r="G56" s="7"/>
      <c r="I56" s="8"/>
      <c r="L56" s="23"/>
    </row>
    <row r="57" spans="1:12" s="1" customFormat="1" x14ac:dyDescent="0.25">
      <c r="A57" s="6" t="s">
        <v>81</v>
      </c>
      <c r="B57" s="6" t="s">
        <v>114</v>
      </c>
      <c r="C57" s="5" t="s">
        <v>29</v>
      </c>
      <c r="D57" s="6" t="s">
        <v>115</v>
      </c>
      <c r="E57" s="7">
        <v>909.4</v>
      </c>
      <c r="F57" s="7">
        <f t="shared" si="3"/>
        <v>1.79</v>
      </c>
      <c r="G57" s="7">
        <f t="shared" si="4"/>
        <v>1627.83</v>
      </c>
      <c r="I57" s="8">
        <f t="shared" si="2"/>
        <v>1.79</v>
      </c>
      <c r="L57" s="23">
        <v>1.79</v>
      </c>
    </row>
    <row r="58" spans="1:12" s="1" customFormat="1" ht="22.5" x14ac:dyDescent="0.25">
      <c r="A58" s="6">
        <v>15</v>
      </c>
      <c r="B58" s="6"/>
      <c r="C58" s="5" t="s">
        <v>45</v>
      </c>
      <c r="D58" s="6"/>
      <c r="E58" s="7"/>
      <c r="F58" s="7">
        <f t="shared" si="3"/>
        <v>0</v>
      </c>
      <c r="G58" s="7">
        <f t="shared" si="4"/>
        <v>0</v>
      </c>
      <c r="I58" s="8">
        <f t="shared" si="2"/>
        <v>0</v>
      </c>
      <c r="L58" s="23"/>
    </row>
    <row r="59" spans="1:12" s="1" customFormat="1" x14ac:dyDescent="0.25">
      <c r="A59" s="6" t="s">
        <v>82</v>
      </c>
      <c r="B59" s="6">
        <v>72942</v>
      </c>
      <c r="C59" s="5" t="s">
        <v>31</v>
      </c>
      <c r="D59" s="6" t="s">
        <v>115</v>
      </c>
      <c r="E59" s="7">
        <v>909.4</v>
      </c>
      <c r="F59" s="7">
        <f t="shared" si="3"/>
        <v>1.63</v>
      </c>
      <c r="G59" s="7">
        <f t="shared" si="4"/>
        <v>1482.32</v>
      </c>
      <c r="I59" s="8">
        <f t="shared" si="2"/>
        <v>1.63</v>
      </c>
      <c r="L59" s="23">
        <v>1.63</v>
      </c>
    </row>
    <row r="60" spans="1:12" s="1" customFormat="1" ht="22.5" x14ac:dyDescent="0.25">
      <c r="A60" s="6" t="s">
        <v>83</v>
      </c>
      <c r="B60" s="6">
        <v>72965</v>
      </c>
      <c r="C60" s="5" t="s">
        <v>32</v>
      </c>
      <c r="D60" s="6" t="s">
        <v>116</v>
      </c>
      <c r="E60" s="7">
        <v>68.209999999999994</v>
      </c>
      <c r="F60" s="7">
        <f t="shared" si="3"/>
        <v>252.97</v>
      </c>
      <c r="G60" s="7">
        <f t="shared" si="4"/>
        <v>17255.080000000002</v>
      </c>
      <c r="I60" s="8">
        <f t="shared" si="2"/>
        <v>252.97</v>
      </c>
      <c r="L60" s="23">
        <v>252.97</v>
      </c>
    </row>
    <row r="61" spans="1:12" s="1" customFormat="1" ht="22.5" x14ac:dyDescent="0.25">
      <c r="A61" s="6" t="s">
        <v>84</v>
      </c>
      <c r="B61" s="6">
        <v>83357</v>
      </c>
      <c r="C61" s="5" t="s">
        <v>33</v>
      </c>
      <c r="D61" s="6" t="s">
        <v>117</v>
      </c>
      <c r="E61" s="7">
        <v>682.05</v>
      </c>
      <c r="F61" s="7">
        <f t="shared" si="3"/>
        <v>1.1299999999999999</v>
      </c>
      <c r="G61" s="7">
        <f t="shared" si="4"/>
        <v>770.72</v>
      </c>
      <c r="I61" s="8">
        <f t="shared" si="2"/>
        <v>1.1299999999999999</v>
      </c>
      <c r="L61" s="23">
        <v>1.1299999999999999</v>
      </c>
    </row>
    <row r="62" spans="1:12" s="1" customFormat="1" x14ac:dyDescent="0.25">
      <c r="A62" s="6"/>
      <c r="B62" s="6"/>
      <c r="C62" s="5"/>
      <c r="D62" s="6"/>
      <c r="E62" s="7"/>
      <c r="F62" s="7"/>
      <c r="G62" s="7"/>
      <c r="I62" s="8"/>
      <c r="L62" s="23"/>
    </row>
    <row r="63" spans="1:12" s="1" customFormat="1" ht="22.5" x14ac:dyDescent="0.25">
      <c r="A63" s="6">
        <v>16</v>
      </c>
      <c r="B63" s="6"/>
      <c r="C63" s="5" t="s">
        <v>46</v>
      </c>
      <c r="D63" s="6"/>
      <c r="E63" s="7"/>
      <c r="F63" s="7"/>
      <c r="G63" s="7"/>
      <c r="I63" s="8"/>
      <c r="L63" s="23"/>
    </row>
    <row r="64" spans="1:12" s="1" customFormat="1" x14ac:dyDescent="0.25">
      <c r="A64" s="6" t="s">
        <v>85</v>
      </c>
      <c r="B64" s="6" t="s">
        <v>114</v>
      </c>
      <c r="C64" s="5" t="s">
        <v>29</v>
      </c>
      <c r="D64" s="6" t="s">
        <v>115</v>
      </c>
      <c r="E64" s="7">
        <v>501</v>
      </c>
      <c r="F64" s="7">
        <f t="shared" si="3"/>
        <v>1.79</v>
      </c>
      <c r="G64" s="7">
        <f t="shared" si="4"/>
        <v>896.79</v>
      </c>
      <c r="I64" s="8">
        <f t="shared" si="2"/>
        <v>1.79</v>
      </c>
      <c r="L64" s="23">
        <v>1.79</v>
      </c>
    </row>
    <row r="65" spans="1:12" s="1" customFormat="1" ht="22.5" x14ac:dyDescent="0.25">
      <c r="A65" s="6">
        <v>17</v>
      </c>
      <c r="B65" s="6"/>
      <c r="C65" s="5" t="s">
        <v>47</v>
      </c>
      <c r="D65" s="6"/>
      <c r="E65" s="7"/>
      <c r="F65" s="7"/>
      <c r="G65" s="7"/>
      <c r="I65" s="8"/>
      <c r="L65" s="23"/>
    </row>
    <row r="66" spans="1:12" s="1" customFormat="1" x14ac:dyDescent="0.25">
      <c r="A66" s="6" t="s">
        <v>86</v>
      </c>
      <c r="B66" s="6">
        <v>72942</v>
      </c>
      <c r="C66" s="5" t="s">
        <v>31</v>
      </c>
      <c r="D66" s="6" t="s">
        <v>115</v>
      </c>
      <c r="E66" s="7">
        <v>501</v>
      </c>
      <c r="F66" s="7">
        <f t="shared" si="3"/>
        <v>1.63</v>
      </c>
      <c r="G66" s="7">
        <f t="shared" si="4"/>
        <v>816.63</v>
      </c>
      <c r="I66" s="8">
        <f t="shared" si="2"/>
        <v>1.63</v>
      </c>
      <c r="L66" s="23">
        <v>1.63</v>
      </c>
    </row>
    <row r="67" spans="1:12" s="1" customFormat="1" ht="22.5" x14ac:dyDescent="0.25">
      <c r="A67" s="6" t="s">
        <v>87</v>
      </c>
      <c r="B67" s="6">
        <v>72965</v>
      </c>
      <c r="C67" s="5" t="s">
        <v>32</v>
      </c>
      <c r="D67" s="6" t="s">
        <v>116</v>
      </c>
      <c r="E67" s="7">
        <v>37.58</v>
      </c>
      <c r="F67" s="7">
        <f t="shared" si="3"/>
        <v>252.97</v>
      </c>
      <c r="G67" s="7">
        <f t="shared" si="4"/>
        <v>9506.61</v>
      </c>
      <c r="I67" s="8">
        <f t="shared" si="2"/>
        <v>252.97</v>
      </c>
      <c r="L67" s="23">
        <v>252.97</v>
      </c>
    </row>
    <row r="68" spans="1:12" s="1" customFormat="1" ht="22.5" x14ac:dyDescent="0.25">
      <c r="A68" s="6" t="s">
        <v>88</v>
      </c>
      <c r="B68" s="6">
        <v>83357</v>
      </c>
      <c r="C68" s="5" t="s">
        <v>33</v>
      </c>
      <c r="D68" s="6" t="s">
        <v>117</v>
      </c>
      <c r="E68" s="7">
        <v>375.75</v>
      </c>
      <c r="F68" s="7">
        <f t="shared" si="3"/>
        <v>1.1299999999999999</v>
      </c>
      <c r="G68" s="7">
        <f t="shared" si="4"/>
        <v>424.6</v>
      </c>
      <c r="I68" s="8">
        <f t="shared" si="2"/>
        <v>1.1299999999999999</v>
      </c>
      <c r="L68" s="23">
        <v>1.1299999999999999</v>
      </c>
    </row>
    <row r="69" spans="1:12" s="1" customFormat="1" x14ac:dyDescent="0.25">
      <c r="A69" s="6"/>
      <c r="B69" s="6"/>
      <c r="C69" s="5"/>
      <c r="D69" s="6"/>
      <c r="E69" s="7"/>
      <c r="F69" s="7"/>
      <c r="G69" s="7"/>
      <c r="I69" s="8"/>
      <c r="L69" s="23"/>
    </row>
    <row r="70" spans="1:12" s="1" customFormat="1" ht="22.5" x14ac:dyDescent="0.25">
      <c r="A70" s="6">
        <v>18</v>
      </c>
      <c r="B70" s="6"/>
      <c r="C70" s="5" t="s">
        <v>48</v>
      </c>
      <c r="D70" s="6"/>
      <c r="E70" s="7"/>
      <c r="F70" s="7"/>
      <c r="G70" s="7"/>
      <c r="I70" s="8"/>
      <c r="L70" s="23"/>
    </row>
    <row r="71" spans="1:12" s="1" customFormat="1" x14ac:dyDescent="0.25">
      <c r="A71" s="6" t="s">
        <v>89</v>
      </c>
      <c r="B71" s="6" t="s">
        <v>114</v>
      </c>
      <c r="C71" s="5" t="s">
        <v>29</v>
      </c>
      <c r="D71" s="6" t="s">
        <v>115</v>
      </c>
      <c r="E71" s="7">
        <v>1785</v>
      </c>
      <c r="F71" s="7">
        <f t="shared" si="3"/>
        <v>1.79</v>
      </c>
      <c r="G71" s="7">
        <f t="shared" si="4"/>
        <v>3195.15</v>
      </c>
      <c r="I71" s="8">
        <f t="shared" si="2"/>
        <v>1.79</v>
      </c>
      <c r="L71" s="23">
        <v>1.79</v>
      </c>
    </row>
    <row r="72" spans="1:12" s="1" customFormat="1" ht="22.5" x14ac:dyDescent="0.25">
      <c r="A72" s="6">
        <v>19</v>
      </c>
      <c r="B72" s="6"/>
      <c r="C72" s="5" t="s">
        <v>49</v>
      </c>
      <c r="D72" s="6"/>
      <c r="E72" s="7"/>
      <c r="F72" s="7"/>
      <c r="G72" s="7"/>
      <c r="I72" s="8"/>
      <c r="L72" s="23"/>
    </row>
    <row r="73" spans="1:12" s="1" customFormat="1" x14ac:dyDescent="0.25">
      <c r="A73" s="6" t="s">
        <v>90</v>
      </c>
      <c r="B73" s="6">
        <v>72942</v>
      </c>
      <c r="C73" s="5" t="s">
        <v>31</v>
      </c>
      <c r="D73" s="6" t="s">
        <v>115</v>
      </c>
      <c r="E73" s="7">
        <v>1785</v>
      </c>
      <c r="F73" s="7">
        <f t="shared" si="3"/>
        <v>1.63</v>
      </c>
      <c r="G73" s="7">
        <f t="shared" si="4"/>
        <v>2909.55</v>
      </c>
      <c r="I73" s="8">
        <f t="shared" si="2"/>
        <v>1.63</v>
      </c>
      <c r="L73" s="23">
        <v>1.63</v>
      </c>
    </row>
    <row r="74" spans="1:12" s="1" customFormat="1" ht="22.5" x14ac:dyDescent="0.25">
      <c r="A74" s="6" t="s">
        <v>91</v>
      </c>
      <c r="B74" s="6">
        <v>72965</v>
      </c>
      <c r="C74" s="5" t="s">
        <v>32</v>
      </c>
      <c r="D74" s="6" t="s">
        <v>116</v>
      </c>
      <c r="E74" s="7">
        <v>133.88</v>
      </c>
      <c r="F74" s="7">
        <f t="shared" si="3"/>
        <v>252.97</v>
      </c>
      <c r="G74" s="7">
        <f t="shared" si="4"/>
        <v>33867.620000000003</v>
      </c>
      <c r="I74" s="8">
        <f t="shared" si="2"/>
        <v>252.97</v>
      </c>
      <c r="L74" s="23">
        <v>252.97</v>
      </c>
    </row>
    <row r="75" spans="1:12" s="1" customFormat="1" ht="22.5" x14ac:dyDescent="0.25">
      <c r="A75" s="6" t="s">
        <v>92</v>
      </c>
      <c r="B75" s="6">
        <v>83357</v>
      </c>
      <c r="C75" s="5" t="s">
        <v>33</v>
      </c>
      <c r="D75" s="6" t="s">
        <v>117</v>
      </c>
      <c r="E75" s="7">
        <v>1338.75</v>
      </c>
      <c r="F75" s="7">
        <f t="shared" si="3"/>
        <v>1.1299999999999999</v>
      </c>
      <c r="G75" s="7">
        <f t="shared" si="4"/>
        <v>1512.79</v>
      </c>
      <c r="I75" s="8">
        <f t="shared" si="2"/>
        <v>1.1299999999999999</v>
      </c>
      <c r="L75" s="23">
        <v>1.1299999999999999</v>
      </c>
    </row>
    <row r="76" spans="1:12" s="1" customFormat="1" x14ac:dyDescent="0.25">
      <c r="A76" s="6"/>
      <c r="B76" s="6"/>
      <c r="C76" s="5"/>
      <c r="D76" s="6"/>
      <c r="E76" s="7"/>
      <c r="F76" s="7"/>
      <c r="G76" s="7"/>
      <c r="I76" s="8"/>
      <c r="L76" s="23"/>
    </row>
    <row r="77" spans="1:12" s="1" customFormat="1" ht="22.5" x14ac:dyDescent="0.25">
      <c r="A77" s="6">
        <v>20</v>
      </c>
      <c r="B77" s="6"/>
      <c r="C77" s="5" t="s">
        <v>50</v>
      </c>
      <c r="D77" s="6"/>
      <c r="E77" s="7"/>
      <c r="F77" s="7"/>
      <c r="G77" s="7"/>
      <c r="I77" s="8"/>
      <c r="L77" s="23"/>
    </row>
    <row r="78" spans="1:12" s="1" customFormat="1" x14ac:dyDescent="0.25">
      <c r="A78" s="6" t="s">
        <v>125</v>
      </c>
      <c r="B78" s="6" t="s">
        <v>114</v>
      </c>
      <c r="C78" s="5" t="s">
        <v>29</v>
      </c>
      <c r="D78" s="6" t="s">
        <v>115</v>
      </c>
      <c r="E78" s="7">
        <v>2280</v>
      </c>
      <c r="F78" s="7">
        <f t="shared" ref="F78:F117" si="5">ROUND(I78,2)</f>
        <v>1.79</v>
      </c>
      <c r="G78" s="7">
        <f t="shared" ref="G78:G117" si="6">ROUND(F78*E78,2)</f>
        <v>4081.2</v>
      </c>
      <c r="I78" s="8">
        <f t="shared" ref="I78:I117" si="7">L78</f>
        <v>1.79</v>
      </c>
      <c r="L78" s="23">
        <v>1.79</v>
      </c>
    </row>
    <row r="79" spans="1:12" s="1" customFormat="1" ht="22.5" x14ac:dyDescent="0.25">
      <c r="A79" s="6">
        <v>21</v>
      </c>
      <c r="B79" s="6"/>
      <c r="C79" s="5" t="s">
        <v>51</v>
      </c>
      <c r="D79" s="6"/>
      <c r="E79" s="7"/>
      <c r="F79" s="7"/>
      <c r="G79" s="7"/>
      <c r="I79" s="8"/>
      <c r="L79" s="23"/>
    </row>
    <row r="80" spans="1:12" s="1" customFormat="1" x14ac:dyDescent="0.25">
      <c r="A80" s="6" t="s">
        <v>126</v>
      </c>
      <c r="B80" s="6">
        <v>72942</v>
      </c>
      <c r="C80" s="5" t="s">
        <v>31</v>
      </c>
      <c r="D80" s="6" t="s">
        <v>115</v>
      </c>
      <c r="E80" s="7">
        <v>2280</v>
      </c>
      <c r="F80" s="7">
        <f t="shared" si="5"/>
        <v>1.63</v>
      </c>
      <c r="G80" s="7">
        <f t="shared" si="6"/>
        <v>3716.4</v>
      </c>
      <c r="I80" s="8">
        <f t="shared" si="7"/>
        <v>1.63</v>
      </c>
      <c r="L80" s="23">
        <v>1.63</v>
      </c>
    </row>
    <row r="81" spans="1:12" s="1" customFormat="1" ht="22.5" x14ac:dyDescent="0.25">
      <c r="A81" s="6" t="s">
        <v>127</v>
      </c>
      <c r="B81" s="6">
        <v>72965</v>
      </c>
      <c r="C81" s="5" t="s">
        <v>32</v>
      </c>
      <c r="D81" s="6" t="s">
        <v>116</v>
      </c>
      <c r="E81" s="7">
        <v>171</v>
      </c>
      <c r="F81" s="7">
        <f t="shared" si="5"/>
        <v>252.97</v>
      </c>
      <c r="G81" s="7">
        <f t="shared" si="6"/>
        <v>43257.87</v>
      </c>
      <c r="I81" s="8">
        <f t="shared" si="7"/>
        <v>252.97</v>
      </c>
      <c r="L81" s="23">
        <v>252.97</v>
      </c>
    </row>
    <row r="82" spans="1:12" s="1" customFormat="1" ht="22.5" x14ac:dyDescent="0.25">
      <c r="A82" s="6" t="s">
        <v>128</v>
      </c>
      <c r="B82" s="6">
        <v>83357</v>
      </c>
      <c r="C82" s="5" t="s">
        <v>33</v>
      </c>
      <c r="D82" s="6" t="s">
        <v>117</v>
      </c>
      <c r="E82" s="7">
        <v>1710</v>
      </c>
      <c r="F82" s="7">
        <f t="shared" si="5"/>
        <v>1.1299999999999999</v>
      </c>
      <c r="G82" s="7">
        <f t="shared" si="6"/>
        <v>1932.3</v>
      </c>
      <c r="I82" s="8">
        <f t="shared" si="7"/>
        <v>1.1299999999999999</v>
      </c>
      <c r="L82" s="23">
        <v>1.1299999999999999</v>
      </c>
    </row>
    <row r="83" spans="1:12" s="1" customFormat="1" x14ac:dyDescent="0.25">
      <c r="A83" s="6"/>
      <c r="B83" s="6"/>
      <c r="C83" s="5"/>
      <c r="D83" s="6"/>
      <c r="E83" s="7"/>
      <c r="F83" s="7"/>
      <c r="G83" s="7"/>
      <c r="I83" s="8"/>
      <c r="L83" s="23"/>
    </row>
    <row r="84" spans="1:12" s="1" customFormat="1" ht="22.5" x14ac:dyDescent="0.25">
      <c r="A84" s="6">
        <v>22</v>
      </c>
      <c r="B84" s="6"/>
      <c r="C84" s="5" t="s">
        <v>52</v>
      </c>
      <c r="D84" s="6"/>
      <c r="E84" s="7"/>
      <c r="F84" s="7">
        <f t="shared" si="5"/>
        <v>0</v>
      </c>
      <c r="G84" s="7">
        <f t="shared" si="6"/>
        <v>0</v>
      </c>
      <c r="I84" s="8">
        <f t="shared" si="7"/>
        <v>0</v>
      </c>
      <c r="L84" s="23"/>
    </row>
    <row r="85" spans="1:12" s="1" customFormat="1" x14ac:dyDescent="0.25">
      <c r="A85" s="6" t="s">
        <v>93</v>
      </c>
      <c r="B85" s="6" t="s">
        <v>114</v>
      </c>
      <c r="C85" s="5" t="s">
        <v>29</v>
      </c>
      <c r="D85" s="6" t="s">
        <v>115</v>
      </c>
      <c r="E85" s="7">
        <v>512</v>
      </c>
      <c r="F85" s="7">
        <f t="shared" si="5"/>
        <v>1.79</v>
      </c>
      <c r="G85" s="7">
        <f t="shared" si="6"/>
        <v>916.48</v>
      </c>
      <c r="I85" s="8">
        <f t="shared" si="7"/>
        <v>1.79</v>
      </c>
      <c r="L85" s="23">
        <v>1.79</v>
      </c>
    </row>
    <row r="86" spans="1:12" s="1" customFormat="1" ht="33.75" x14ac:dyDescent="0.25">
      <c r="A86" s="6">
        <v>23</v>
      </c>
      <c r="B86" s="6"/>
      <c r="C86" s="5" t="s">
        <v>53</v>
      </c>
      <c r="D86" s="6"/>
      <c r="E86" s="7"/>
      <c r="F86" s="7"/>
      <c r="G86" s="7"/>
      <c r="I86" s="8"/>
      <c r="L86" s="23"/>
    </row>
    <row r="87" spans="1:12" s="1" customFormat="1" x14ac:dyDescent="0.25">
      <c r="A87" s="6" t="s">
        <v>94</v>
      </c>
      <c r="B87" s="6">
        <v>72942</v>
      </c>
      <c r="C87" s="5" t="s">
        <v>31</v>
      </c>
      <c r="D87" s="6" t="s">
        <v>115</v>
      </c>
      <c r="E87" s="7">
        <v>512</v>
      </c>
      <c r="F87" s="7">
        <f t="shared" si="5"/>
        <v>1.63</v>
      </c>
      <c r="G87" s="7">
        <f t="shared" si="6"/>
        <v>834.56</v>
      </c>
      <c r="I87" s="8">
        <f t="shared" si="7"/>
        <v>1.63</v>
      </c>
      <c r="L87" s="23">
        <v>1.63</v>
      </c>
    </row>
    <row r="88" spans="1:12" s="1" customFormat="1" ht="22.5" x14ac:dyDescent="0.25">
      <c r="A88" s="6" t="s">
        <v>95</v>
      </c>
      <c r="B88" s="6">
        <v>72965</v>
      </c>
      <c r="C88" s="5" t="s">
        <v>32</v>
      </c>
      <c r="D88" s="6" t="s">
        <v>116</v>
      </c>
      <c r="E88" s="7">
        <v>38.4</v>
      </c>
      <c r="F88" s="7">
        <f t="shared" si="5"/>
        <v>252.97</v>
      </c>
      <c r="G88" s="7">
        <f t="shared" si="6"/>
        <v>9714.0499999999993</v>
      </c>
      <c r="I88" s="8">
        <f t="shared" si="7"/>
        <v>252.97</v>
      </c>
      <c r="L88" s="23">
        <v>252.97</v>
      </c>
    </row>
    <row r="89" spans="1:12" s="1" customFormat="1" ht="22.5" x14ac:dyDescent="0.25">
      <c r="A89" s="6" t="s">
        <v>96</v>
      </c>
      <c r="B89" s="6">
        <v>83357</v>
      </c>
      <c r="C89" s="5" t="s">
        <v>33</v>
      </c>
      <c r="D89" s="6" t="s">
        <v>117</v>
      </c>
      <c r="E89" s="7">
        <v>384</v>
      </c>
      <c r="F89" s="7">
        <f t="shared" si="5"/>
        <v>1.1299999999999999</v>
      </c>
      <c r="G89" s="7">
        <f t="shared" si="6"/>
        <v>433.92</v>
      </c>
      <c r="I89" s="8">
        <f t="shared" si="7"/>
        <v>1.1299999999999999</v>
      </c>
      <c r="L89" s="23">
        <v>1.1299999999999999</v>
      </c>
    </row>
    <row r="90" spans="1:12" s="1" customFormat="1" x14ac:dyDescent="0.25">
      <c r="A90" s="6"/>
      <c r="B90" s="6"/>
      <c r="C90" s="5"/>
      <c r="D90" s="6"/>
      <c r="E90" s="7"/>
      <c r="F90" s="7"/>
      <c r="G90" s="7"/>
      <c r="I90" s="8"/>
      <c r="L90" s="23"/>
    </row>
    <row r="91" spans="1:12" s="1" customFormat="1" ht="33.75" x14ac:dyDescent="0.25">
      <c r="A91" s="6">
        <v>24</v>
      </c>
      <c r="B91" s="6"/>
      <c r="C91" s="5" t="s">
        <v>54</v>
      </c>
      <c r="D91" s="6"/>
      <c r="E91" s="7"/>
      <c r="F91" s="7"/>
      <c r="G91" s="7"/>
      <c r="I91" s="8"/>
      <c r="L91" s="23"/>
    </row>
    <row r="92" spans="1:12" s="1" customFormat="1" x14ac:dyDescent="0.25">
      <c r="A92" s="6" t="s">
        <v>97</v>
      </c>
      <c r="B92" s="6" t="s">
        <v>114</v>
      </c>
      <c r="C92" s="5" t="s">
        <v>29</v>
      </c>
      <c r="D92" s="6" t="s">
        <v>115</v>
      </c>
      <c r="E92" s="7">
        <v>3552</v>
      </c>
      <c r="F92" s="7">
        <f t="shared" si="5"/>
        <v>1.79</v>
      </c>
      <c r="G92" s="7">
        <f t="shared" si="6"/>
        <v>6358.08</v>
      </c>
      <c r="I92" s="8">
        <f t="shared" si="7"/>
        <v>1.79</v>
      </c>
      <c r="L92" s="23">
        <v>1.79</v>
      </c>
    </row>
    <row r="93" spans="1:12" s="1" customFormat="1" ht="33.75" x14ac:dyDescent="0.25">
      <c r="A93" s="6">
        <v>25</v>
      </c>
      <c r="B93" s="6"/>
      <c r="C93" s="5" t="s">
        <v>55</v>
      </c>
      <c r="D93" s="6"/>
      <c r="E93" s="7"/>
      <c r="F93" s="7"/>
      <c r="G93" s="7"/>
      <c r="I93" s="8"/>
      <c r="L93" s="23"/>
    </row>
    <row r="94" spans="1:12" s="1" customFormat="1" x14ac:dyDescent="0.25">
      <c r="A94" s="6" t="s">
        <v>98</v>
      </c>
      <c r="B94" s="6">
        <v>72942</v>
      </c>
      <c r="C94" s="5" t="s">
        <v>31</v>
      </c>
      <c r="D94" s="6" t="s">
        <v>115</v>
      </c>
      <c r="E94" s="7">
        <v>3552</v>
      </c>
      <c r="F94" s="7">
        <f t="shared" si="5"/>
        <v>1.63</v>
      </c>
      <c r="G94" s="7">
        <f t="shared" si="6"/>
        <v>5789.76</v>
      </c>
      <c r="I94" s="8">
        <f t="shared" si="7"/>
        <v>1.63</v>
      </c>
      <c r="L94" s="23">
        <v>1.63</v>
      </c>
    </row>
    <row r="95" spans="1:12" s="1" customFormat="1" ht="22.5" x14ac:dyDescent="0.25">
      <c r="A95" s="6" t="s">
        <v>99</v>
      </c>
      <c r="B95" s="6">
        <v>72965</v>
      </c>
      <c r="C95" s="5" t="s">
        <v>32</v>
      </c>
      <c r="D95" s="6" t="s">
        <v>116</v>
      </c>
      <c r="E95" s="7">
        <v>310.8</v>
      </c>
      <c r="F95" s="7">
        <f t="shared" si="5"/>
        <v>252.97</v>
      </c>
      <c r="G95" s="7">
        <f t="shared" si="6"/>
        <v>78623.08</v>
      </c>
      <c r="I95" s="8">
        <f t="shared" si="7"/>
        <v>252.97</v>
      </c>
      <c r="L95" s="23">
        <v>252.97</v>
      </c>
    </row>
    <row r="96" spans="1:12" s="1" customFormat="1" ht="22.5" x14ac:dyDescent="0.25">
      <c r="A96" s="6" t="s">
        <v>100</v>
      </c>
      <c r="B96" s="6">
        <v>83357</v>
      </c>
      <c r="C96" s="5" t="s">
        <v>33</v>
      </c>
      <c r="D96" s="6" t="s">
        <v>117</v>
      </c>
      <c r="E96" s="7">
        <v>3108</v>
      </c>
      <c r="F96" s="7">
        <f t="shared" si="5"/>
        <v>1.1299999999999999</v>
      </c>
      <c r="G96" s="7">
        <f t="shared" si="6"/>
        <v>3512.04</v>
      </c>
      <c r="I96" s="8">
        <f t="shared" si="7"/>
        <v>1.1299999999999999</v>
      </c>
      <c r="L96" s="23">
        <v>1.1299999999999999</v>
      </c>
    </row>
    <row r="97" spans="1:12" s="1" customFormat="1" x14ac:dyDescent="0.25">
      <c r="A97" s="6"/>
      <c r="B97" s="6"/>
      <c r="C97" s="5"/>
      <c r="D97" s="6"/>
      <c r="E97" s="7"/>
      <c r="F97" s="7"/>
      <c r="G97" s="7"/>
      <c r="I97" s="8"/>
      <c r="L97" s="23"/>
    </row>
    <row r="98" spans="1:12" s="1" customFormat="1" ht="22.5" x14ac:dyDescent="0.25">
      <c r="A98" s="6">
        <v>26</v>
      </c>
      <c r="B98" s="6"/>
      <c r="C98" s="5" t="s">
        <v>56</v>
      </c>
      <c r="D98" s="6"/>
      <c r="E98" s="7"/>
      <c r="F98" s="7"/>
      <c r="G98" s="7"/>
      <c r="I98" s="8"/>
      <c r="L98" s="23"/>
    </row>
    <row r="99" spans="1:12" s="1" customFormat="1" x14ac:dyDescent="0.25">
      <c r="A99" s="6" t="s">
        <v>101</v>
      </c>
      <c r="B99" s="6" t="s">
        <v>114</v>
      </c>
      <c r="C99" s="5" t="s">
        <v>29</v>
      </c>
      <c r="D99" s="6" t="s">
        <v>115</v>
      </c>
      <c r="E99" s="7">
        <v>2468.4</v>
      </c>
      <c r="F99" s="7">
        <f t="shared" si="5"/>
        <v>1.79</v>
      </c>
      <c r="G99" s="7">
        <f t="shared" si="6"/>
        <v>4418.4399999999996</v>
      </c>
      <c r="I99" s="8">
        <f t="shared" si="7"/>
        <v>1.79</v>
      </c>
      <c r="L99" s="23">
        <v>1.79</v>
      </c>
    </row>
    <row r="100" spans="1:12" s="1" customFormat="1" ht="33.75" x14ac:dyDescent="0.25">
      <c r="A100" s="6">
        <v>27</v>
      </c>
      <c r="B100" s="6"/>
      <c r="C100" s="5" t="s">
        <v>57</v>
      </c>
      <c r="D100" s="6"/>
      <c r="E100" s="7"/>
      <c r="F100" s="7"/>
      <c r="G100" s="7"/>
      <c r="I100" s="8"/>
      <c r="L100" s="23"/>
    </row>
    <row r="101" spans="1:12" s="1" customFormat="1" x14ac:dyDescent="0.25">
      <c r="A101" s="6" t="s">
        <v>102</v>
      </c>
      <c r="B101" s="6">
        <v>72942</v>
      </c>
      <c r="C101" s="5" t="s">
        <v>31</v>
      </c>
      <c r="D101" s="6" t="s">
        <v>115</v>
      </c>
      <c r="E101" s="7">
        <v>2468.4</v>
      </c>
      <c r="F101" s="7">
        <f t="shared" si="5"/>
        <v>1.63</v>
      </c>
      <c r="G101" s="7">
        <f t="shared" si="6"/>
        <v>4023.49</v>
      </c>
      <c r="I101" s="8">
        <f t="shared" si="7"/>
        <v>1.63</v>
      </c>
      <c r="L101" s="23">
        <v>1.63</v>
      </c>
    </row>
    <row r="102" spans="1:12" s="1" customFormat="1" ht="22.5" x14ac:dyDescent="0.25">
      <c r="A102" s="6" t="s">
        <v>103</v>
      </c>
      <c r="B102" s="6">
        <v>72965</v>
      </c>
      <c r="C102" s="5" t="s">
        <v>32</v>
      </c>
      <c r="D102" s="6" t="s">
        <v>116</v>
      </c>
      <c r="E102" s="7">
        <v>185.13</v>
      </c>
      <c r="F102" s="7">
        <f t="shared" si="5"/>
        <v>252.97</v>
      </c>
      <c r="G102" s="7">
        <f t="shared" si="6"/>
        <v>46832.34</v>
      </c>
      <c r="I102" s="8">
        <f t="shared" si="7"/>
        <v>252.97</v>
      </c>
      <c r="L102" s="23">
        <v>252.97</v>
      </c>
    </row>
    <row r="103" spans="1:12" s="1" customFormat="1" ht="22.5" x14ac:dyDescent="0.25">
      <c r="A103" s="6" t="s">
        <v>104</v>
      </c>
      <c r="B103" s="6">
        <v>83357</v>
      </c>
      <c r="C103" s="5" t="s">
        <v>33</v>
      </c>
      <c r="D103" s="6" t="s">
        <v>117</v>
      </c>
      <c r="E103" s="7">
        <v>1851.3</v>
      </c>
      <c r="F103" s="7">
        <f t="shared" si="5"/>
        <v>1.1299999999999999</v>
      </c>
      <c r="G103" s="7">
        <f t="shared" si="6"/>
        <v>2091.9699999999998</v>
      </c>
      <c r="I103" s="8">
        <f t="shared" si="7"/>
        <v>1.1299999999999999</v>
      </c>
      <c r="L103" s="23">
        <v>1.1299999999999999</v>
      </c>
    </row>
    <row r="104" spans="1:12" s="1" customFormat="1" x14ac:dyDescent="0.25">
      <c r="A104" s="6"/>
      <c r="B104" s="6"/>
      <c r="C104" s="5"/>
      <c r="D104" s="6"/>
      <c r="E104" s="7"/>
      <c r="F104" s="7"/>
      <c r="G104" s="7"/>
      <c r="I104" s="8"/>
      <c r="L104" s="23"/>
    </row>
    <row r="105" spans="1:12" s="1" customFormat="1" ht="22.5" x14ac:dyDescent="0.25">
      <c r="A105" s="6">
        <v>28</v>
      </c>
      <c r="B105" s="6"/>
      <c r="C105" s="5" t="s">
        <v>58</v>
      </c>
      <c r="D105" s="6"/>
      <c r="E105" s="7"/>
      <c r="F105" s="7"/>
      <c r="G105" s="7"/>
      <c r="I105" s="8"/>
      <c r="L105" s="23"/>
    </row>
    <row r="106" spans="1:12" s="1" customFormat="1" x14ac:dyDescent="0.25">
      <c r="A106" s="6" t="s">
        <v>105</v>
      </c>
      <c r="B106" s="6" t="s">
        <v>114</v>
      </c>
      <c r="C106" s="5" t="s">
        <v>29</v>
      </c>
      <c r="D106" s="6" t="s">
        <v>115</v>
      </c>
      <c r="E106" s="7">
        <v>1519.7</v>
      </c>
      <c r="F106" s="7">
        <f t="shared" si="5"/>
        <v>1.79</v>
      </c>
      <c r="G106" s="7">
        <f t="shared" si="6"/>
        <v>2720.26</v>
      </c>
      <c r="I106" s="8">
        <f t="shared" si="7"/>
        <v>1.79</v>
      </c>
      <c r="L106" s="23">
        <v>1.79</v>
      </c>
    </row>
    <row r="107" spans="1:12" s="1" customFormat="1" ht="22.5" x14ac:dyDescent="0.25">
      <c r="A107" s="6">
        <v>29</v>
      </c>
      <c r="B107" s="6"/>
      <c r="C107" s="5" t="s">
        <v>59</v>
      </c>
      <c r="D107" s="6"/>
      <c r="E107" s="7"/>
      <c r="F107" s="7"/>
      <c r="G107" s="7"/>
      <c r="I107" s="8"/>
      <c r="L107" s="23"/>
    </row>
    <row r="108" spans="1:12" s="1" customFormat="1" x14ac:dyDescent="0.25">
      <c r="A108" s="6" t="s">
        <v>106</v>
      </c>
      <c r="B108" s="6">
        <v>72942</v>
      </c>
      <c r="C108" s="5" t="s">
        <v>31</v>
      </c>
      <c r="D108" s="6" t="s">
        <v>115</v>
      </c>
      <c r="E108" s="7">
        <v>1519.7</v>
      </c>
      <c r="F108" s="7">
        <f t="shared" si="5"/>
        <v>1.63</v>
      </c>
      <c r="G108" s="7">
        <f t="shared" si="6"/>
        <v>2477.11</v>
      </c>
      <c r="I108" s="8">
        <f t="shared" si="7"/>
        <v>1.63</v>
      </c>
      <c r="L108" s="23">
        <v>1.63</v>
      </c>
    </row>
    <row r="109" spans="1:12" s="1" customFormat="1" ht="22.5" x14ac:dyDescent="0.25">
      <c r="A109" s="6" t="s">
        <v>107</v>
      </c>
      <c r="B109" s="6">
        <v>72965</v>
      </c>
      <c r="C109" s="5" t="s">
        <v>32</v>
      </c>
      <c r="D109" s="6" t="s">
        <v>116</v>
      </c>
      <c r="E109" s="7">
        <v>113.98</v>
      </c>
      <c r="F109" s="7">
        <f t="shared" si="5"/>
        <v>252.97</v>
      </c>
      <c r="G109" s="7">
        <f t="shared" si="6"/>
        <v>28833.52</v>
      </c>
      <c r="I109" s="8">
        <f t="shared" si="7"/>
        <v>252.97</v>
      </c>
      <c r="L109" s="23">
        <v>252.97</v>
      </c>
    </row>
    <row r="110" spans="1:12" s="1" customFormat="1" ht="22.5" x14ac:dyDescent="0.25">
      <c r="A110" s="6" t="s">
        <v>108</v>
      </c>
      <c r="B110" s="6">
        <v>83357</v>
      </c>
      <c r="C110" s="5" t="s">
        <v>33</v>
      </c>
      <c r="D110" s="6" t="s">
        <v>117</v>
      </c>
      <c r="E110" s="7">
        <v>1139.78</v>
      </c>
      <c r="F110" s="7">
        <f t="shared" si="5"/>
        <v>1.1299999999999999</v>
      </c>
      <c r="G110" s="7">
        <f t="shared" si="6"/>
        <v>1287.95</v>
      </c>
      <c r="I110" s="8">
        <f t="shared" si="7"/>
        <v>1.1299999999999999</v>
      </c>
      <c r="L110" s="23">
        <v>1.1299999999999999</v>
      </c>
    </row>
    <row r="111" spans="1:12" s="1" customFormat="1" x14ac:dyDescent="0.25">
      <c r="A111" s="6"/>
      <c r="B111" s="6"/>
      <c r="C111" s="5"/>
      <c r="D111" s="6"/>
      <c r="E111" s="7"/>
      <c r="F111" s="7"/>
      <c r="G111" s="7"/>
      <c r="I111" s="8"/>
      <c r="L111" s="23"/>
    </row>
    <row r="112" spans="1:12" s="1" customFormat="1" ht="22.5" x14ac:dyDescent="0.25">
      <c r="A112" s="6">
        <v>30</v>
      </c>
      <c r="B112" s="6"/>
      <c r="C112" s="5" t="s">
        <v>60</v>
      </c>
      <c r="D112" s="6"/>
      <c r="E112" s="7"/>
      <c r="F112" s="7"/>
      <c r="G112" s="7"/>
      <c r="I112" s="8"/>
      <c r="L112" s="23"/>
    </row>
    <row r="113" spans="1:12" s="1" customFormat="1" x14ac:dyDescent="0.25">
      <c r="A113" s="6" t="s">
        <v>109</v>
      </c>
      <c r="B113" s="6" t="s">
        <v>114</v>
      </c>
      <c r="C113" s="5" t="s">
        <v>29</v>
      </c>
      <c r="D113" s="6" t="s">
        <v>115</v>
      </c>
      <c r="E113" s="7">
        <v>520</v>
      </c>
      <c r="F113" s="7">
        <f t="shared" si="5"/>
        <v>1.79</v>
      </c>
      <c r="G113" s="7">
        <f t="shared" si="6"/>
        <v>930.8</v>
      </c>
      <c r="I113" s="8">
        <f t="shared" si="7"/>
        <v>1.79</v>
      </c>
      <c r="L113" s="23">
        <v>1.79</v>
      </c>
    </row>
    <row r="114" spans="1:12" s="1" customFormat="1" ht="33.75" x14ac:dyDescent="0.25">
      <c r="A114" s="6">
        <v>31</v>
      </c>
      <c r="B114" s="6"/>
      <c r="C114" s="5" t="s">
        <v>61</v>
      </c>
      <c r="D114" s="6"/>
      <c r="E114" s="7"/>
      <c r="F114" s="7"/>
      <c r="G114" s="7"/>
      <c r="I114" s="8"/>
      <c r="L114" s="23"/>
    </row>
    <row r="115" spans="1:12" s="1" customFormat="1" x14ac:dyDescent="0.25">
      <c r="A115" s="6" t="s">
        <v>110</v>
      </c>
      <c r="B115" s="6">
        <v>72942</v>
      </c>
      <c r="C115" s="5" t="s">
        <v>31</v>
      </c>
      <c r="D115" s="6" t="s">
        <v>115</v>
      </c>
      <c r="E115" s="7">
        <v>520</v>
      </c>
      <c r="F115" s="7">
        <f t="shared" si="5"/>
        <v>1.63</v>
      </c>
      <c r="G115" s="7">
        <f t="shared" si="6"/>
        <v>847.6</v>
      </c>
      <c r="I115" s="8">
        <f t="shared" si="7"/>
        <v>1.63</v>
      </c>
      <c r="L115" s="23">
        <v>1.63</v>
      </c>
    </row>
    <row r="116" spans="1:12" s="1" customFormat="1" ht="22.5" x14ac:dyDescent="0.25">
      <c r="A116" s="6" t="s">
        <v>111</v>
      </c>
      <c r="B116" s="6">
        <v>72965</v>
      </c>
      <c r="C116" s="5" t="s">
        <v>32</v>
      </c>
      <c r="D116" s="6" t="s">
        <v>116</v>
      </c>
      <c r="E116" s="7">
        <v>39</v>
      </c>
      <c r="F116" s="7">
        <f t="shared" si="5"/>
        <v>252.97</v>
      </c>
      <c r="G116" s="7">
        <f t="shared" si="6"/>
        <v>9865.83</v>
      </c>
      <c r="I116" s="8">
        <f t="shared" si="7"/>
        <v>252.97</v>
      </c>
      <c r="L116" s="23">
        <v>252.97</v>
      </c>
    </row>
    <row r="117" spans="1:12" s="1" customFormat="1" ht="22.5" x14ac:dyDescent="0.25">
      <c r="A117" s="6" t="s">
        <v>112</v>
      </c>
      <c r="B117" s="6">
        <v>83357</v>
      </c>
      <c r="C117" s="5" t="s">
        <v>33</v>
      </c>
      <c r="D117" s="6" t="s">
        <v>117</v>
      </c>
      <c r="E117" s="7">
        <v>390</v>
      </c>
      <c r="F117" s="7">
        <f t="shared" si="5"/>
        <v>1.1299999999999999</v>
      </c>
      <c r="G117" s="7">
        <f t="shared" si="6"/>
        <v>440.7</v>
      </c>
      <c r="I117" s="8">
        <f t="shared" si="7"/>
        <v>1.1299999999999999</v>
      </c>
      <c r="L117" s="23">
        <v>1.1299999999999999</v>
      </c>
    </row>
    <row r="118" spans="1:12" s="1" customFormat="1" x14ac:dyDescent="0.25">
      <c r="A118" s="6"/>
      <c r="B118" s="6"/>
      <c r="C118" s="5"/>
      <c r="D118" s="6"/>
      <c r="E118" s="7"/>
      <c r="F118" s="7"/>
      <c r="G118" s="7"/>
      <c r="I118" s="8"/>
      <c r="L118" s="23"/>
    </row>
    <row r="119" spans="1:12" x14ac:dyDescent="0.25">
      <c r="A119" s="44" t="s">
        <v>4</v>
      </c>
      <c r="B119" s="44"/>
      <c r="C119" s="44"/>
      <c r="D119" s="44"/>
      <c r="E119" s="44"/>
      <c r="F119" s="44"/>
      <c r="G119" s="9">
        <f>SUM(G12:G118)</f>
        <v>730969.02999999968</v>
      </c>
    </row>
    <row r="120" spans="1:12" x14ac:dyDescent="0.25">
      <c r="A120" s="48"/>
      <c r="B120" s="49"/>
      <c r="C120" s="49"/>
      <c r="D120" s="49"/>
      <c r="E120" s="49"/>
      <c r="F120" s="49"/>
      <c r="G120" s="50"/>
    </row>
    <row r="121" spans="1:12" x14ac:dyDescent="0.25">
      <c r="A121" s="51" t="s">
        <v>120</v>
      </c>
      <c r="B121" s="52"/>
      <c r="C121" s="52"/>
      <c r="D121" s="52"/>
      <c r="E121" s="52"/>
      <c r="F121" s="52"/>
      <c r="G121" s="53"/>
    </row>
    <row r="122" spans="1:12" x14ac:dyDescent="0.25">
      <c r="A122" s="36"/>
      <c r="B122" s="36"/>
      <c r="C122" s="36"/>
      <c r="D122" s="36"/>
      <c r="E122" s="36"/>
      <c r="F122" s="36"/>
      <c r="G122" s="36"/>
    </row>
    <row r="123" spans="1:12" x14ac:dyDescent="0.25">
      <c r="A123" s="36"/>
      <c r="B123" s="36"/>
      <c r="C123" s="36"/>
      <c r="D123" s="36"/>
      <c r="E123" s="36"/>
      <c r="F123" s="36"/>
      <c r="G123" s="36"/>
    </row>
    <row r="124" spans="1:12" x14ac:dyDescent="0.25">
      <c r="A124" s="36"/>
      <c r="B124" s="36"/>
      <c r="C124" s="36"/>
      <c r="D124" s="36"/>
      <c r="E124" s="36"/>
      <c r="F124" s="36"/>
      <c r="G124" s="36"/>
    </row>
    <row r="125" spans="1:12" x14ac:dyDescent="0.25">
      <c r="A125" s="36"/>
      <c r="B125" s="36"/>
      <c r="C125" s="36"/>
      <c r="D125" s="36"/>
      <c r="E125" s="36"/>
      <c r="F125" s="36"/>
      <c r="G125" s="36"/>
    </row>
    <row r="126" spans="1:12" x14ac:dyDescent="0.25">
      <c r="A126" s="36"/>
      <c r="B126" s="36"/>
      <c r="C126" s="36"/>
      <c r="D126" s="36"/>
      <c r="E126" s="36"/>
      <c r="F126" s="36"/>
      <c r="G126" s="36"/>
    </row>
    <row r="127" spans="1:12" x14ac:dyDescent="0.25">
      <c r="A127" s="36"/>
      <c r="B127" s="36"/>
      <c r="C127" s="36"/>
      <c r="D127" s="36"/>
      <c r="E127" s="36"/>
      <c r="F127" s="36"/>
      <c r="G127" s="36"/>
    </row>
    <row r="128" spans="1:12" x14ac:dyDescent="0.25">
      <c r="A128" s="36"/>
      <c r="B128" s="36"/>
      <c r="C128" s="36"/>
      <c r="D128" s="36"/>
      <c r="E128" s="36"/>
      <c r="F128" s="36"/>
      <c r="G128" s="36"/>
    </row>
  </sheetData>
  <sheetProtection password="EE6F" sheet="1" objects="1" scenarios="1" formatCells="0" formatColumns="0" formatRows="0" insertColumns="0" insertRows="0" insertHyperlinks="0" deleteColumns="0" deleteRows="0" selectLockedCells="1" sort="0" autoFilter="0" pivotTables="0"/>
  <mergeCells count="8">
    <mergeCell ref="A120:B120"/>
    <mergeCell ref="C120:G120"/>
    <mergeCell ref="A121:G121"/>
    <mergeCell ref="I2:I6"/>
    <mergeCell ref="A8:G8"/>
    <mergeCell ref="A9:G9"/>
    <mergeCell ref="A119:F119"/>
    <mergeCell ref="A7:G7"/>
  </mergeCells>
  <dataValidations xWindow="937" yWindow="689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118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E42" sqref="E42:F42"/>
    </sheetView>
  </sheetViews>
  <sheetFormatPr defaultColWidth="7" defaultRowHeight="12" customHeight="1" x14ac:dyDescent="0.25"/>
  <cols>
    <col min="2" max="2" width="97.7109375" customWidth="1"/>
    <col min="3" max="3" width="7" bestFit="1" customWidth="1"/>
    <col min="4" max="4" width="6" bestFit="1" customWidth="1"/>
    <col min="5" max="5" width="7" bestFit="1" customWidth="1"/>
    <col min="6" max="6" width="6" bestFit="1" customWidth="1"/>
    <col min="7" max="7" width="7" bestFit="1" customWidth="1"/>
    <col min="8" max="8" width="6" bestFit="1" customWidth="1"/>
  </cols>
  <sheetData>
    <row r="1" spans="1:8" ht="12" customHeight="1" x14ac:dyDescent="0.25">
      <c r="B1" s="11"/>
      <c r="C1" s="35" t="s">
        <v>10</v>
      </c>
      <c r="D1" s="11"/>
      <c r="E1" s="11"/>
      <c r="F1" s="11"/>
      <c r="G1" s="11"/>
      <c r="H1" s="11"/>
    </row>
    <row r="2" spans="1:8" ht="12" customHeight="1" x14ac:dyDescent="0.25">
      <c r="B2" s="37" t="str">
        <f>[1]INFORMAÇÕES!$H$9</f>
        <v>PREFEITURA MUNICIPAL DE CORONEL VIVIDA - PR</v>
      </c>
      <c r="D2" s="35"/>
      <c r="E2" s="35"/>
      <c r="F2" s="35"/>
      <c r="G2" s="35"/>
      <c r="H2" s="35"/>
    </row>
    <row r="3" spans="1:8" ht="12" customHeight="1" x14ac:dyDescent="0.25">
      <c r="B3" s="37" t="str">
        <f>ORÇAMENTO!A7</f>
        <v>OBJETO: REPERFILAMENTO COM C.B.U.Q EM RUAS DO PERIMETRO URBANO CONF PROJETO</v>
      </c>
      <c r="D3" s="35"/>
      <c r="E3" s="35"/>
      <c r="F3" s="35"/>
      <c r="G3" s="35"/>
      <c r="H3" s="35"/>
    </row>
    <row r="4" spans="1:8" ht="12" customHeight="1" x14ac:dyDescent="0.25">
      <c r="A4" s="28"/>
      <c r="B4" s="55" t="s">
        <v>11</v>
      </c>
      <c r="C4" s="57" t="s">
        <v>12</v>
      </c>
      <c r="D4" s="57"/>
      <c r="E4" s="57" t="s">
        <v>13</v>
      </c>
      <c r="F4" s="57"/>
      <c r="G4" s="57" t="s">
        <v>14</v>
      </c>
      <c r="H4" s="57"/>
    </row>
    <row r="5" spans="1:8" ht="12" customHeight="1" x14ac:dyDescent="0.25">
      <c r="A5" s="32"/>
      <c r="B5" s="56"/>
      <c r="C5" s="12" t="s">
        <v>15</v>
      </c>
      <c r="D5" s="13" t="s">
        <v>16</v>
      </c>
      <c r="E5" s="12" t="s">
        <v>15</v>
      </c>
      <c r="F5" s="13" t="s">
        <v>16</v>
      </c>
      <c r="G5" s="12" t="s">
        <v>15</v>
      </c>
      <c r="H5" s="13" t="s">
        <v>16</v>
      </c>
    </row>
    <row r="6" spans="1:8" ht="12" customHeight="1" x14ac:dyDescent="0.25">
      <c r="A6" s="33">
        <v>1</v>
      </c>
      <c r="B6" s="25" t="str">
        <f>ORÇAMENTO!C11</f>
        <v>PLACA DE OBRA</v>
      </c>
      <c r="C6" s="14">
        <v>100</v>
      </c>
      <c r="D6" s="16">
        <v>100</v>
      </c>
      <c r="E6" s="15"/>
      <c r="F6" s="16">
        <v>100</v>
      </c>
      <c r="G6" s="15"/>
      <c r="H6" s="16">
        <v>100</v>
      </c>
    </row>
    <row r="7" spans="1:8" ht="12" customHeight="1" x14ac:dyDescent="0.25">
      <c r="A7" s="34">
        <v>2</v>
      </c>
      <c r="B7" s="25" t="str">
        <f>ORÇAMENTO!C14</f>
        <v>SERVIÇOS PRELIMINARES (RUA CLEVELANDIA - Entre as Ruas Zeferino Poletto e Celeste Foppa) E=3cm</v>
      </c>
      <c r="C7" s="14">
        <v>100</v>
      </c>
      <c r="D7" s="16">
        <v>100</v>
      </c>
      <c r="E7" s="14"/>
      <c r="F7" s="16">
        <v>100</v>
      </c>
      <c r="G7" s="14"/>
      <c r="H7" s="16">
        <v>100</v>
      </c>
    </row>
    <row r="8" spans="1:8" ht="12" customHeight="1" x14ac:dyDescent="0.25">
      <c r="A8" s="34">
        <v>3</v>
      </c>
      <c r="B8" s="25" t="str">
        <f>ORÇAMENTO!C16</f>
        <v>PAVIMENTAÇÃO - PISTA DE ROLAGEM (RUA CLEVELANDIA - Entre as Ruas Zeferino Poletto e Celeste Foppa) E=3cm</v>
      </c>
      <c r="C8" s="14">
        <v>100</v>
      </c>
      <c r="D8" s="16">
        <v>100</v>
      </c>
      <c r="E8" s="14"/>
      <c r="F8" s="16">
        <v>100</v>
      </c>
      <c r="G8" s="14"/>
      <c r="H8" s="16">
        <v>100</v>
      </c>
    </row>
    <row r="9" spans="1:8" ht="12" customHeight="1" x14ac:dyDescent="0.25">
      <c r="A9" s="34">
        <v>4</v>
      </c>
      <c r="B9" s="25" t="str">
        <f>ORÇAMENTO!C21</f>
        <v>SERVIÇOS PRELIMINARES (RUA DESEMBARGADOR MOTTA -Entre a Rua iguaçu e Rua Dr Ubaldino do Amaral) E=3cm</v>
      </c>
      <c r="C9" s="14">
        <v>100</v>
      </c>
      <c r="D9" s="16">
        <v>100</v>
      </c>
      <c r="E9" s="14"/>
      <c r="F9" s="16">
        <v>100</v>
      </c>
      <c r="G9" s="14"/>
      <c r="H9" s="16">
        <v>100</v>
      </c>
    </row>
    <row r="10" spans="1:8" ht="12" customHeight="1" x14ac:dyDescent="0.25">
      <c r="A10" s="34">
        <v>5</v>
      </c>
      <c r="B10" s="25" t="str">
        <f>ORÇAMENTO!C23</f>
        <v>PAVIMENTAÇÃO - PISTA DE ROLAGEM (RUA DESEMBARGADOR MOTTA -Entre a Rua iguaçu e Rua Dr Ubaldino do Amaral) E=3cm</v>
      </c>
      <c r="C10" s="14">
        <v>100</v>
      </c>
      <c r="D10" s="16">
        <v>100</v>
      </c>
      <c r="E10" s="14"/>
      <c r="F10" s="16">
        <v>100</v>
      </c>
      <c r="G10" s="14"/>
      <c r="H10" s="16">
        <v>100</v>
      </c>
    </row>
    <row r="11" spans="1:8" ht="12" customHeight="1" x14ac:dyDescent="0.25">
      <c r="A11" s="34">
        <v>6</v>
      </c>
      <c r="B11" s="25" t="str">
        <f>ORÇAMENTO!C28</f>
        <v>SERVIÇOS PRELIMINARES (RUA DUQUE DE CAXIAS-Entre a Avenida Generoso Marques e Rua Dr Ubaldino do Amaral) E=3cm</v>
      </c>
      <c r="C11" s="14">
        <v>100</v>
      </c>
      <c r="D11" s="16">
        <v>100</v>
      </c>
      <c r="E11" s="14"/>
      <c r="F11" s="16">
        <v>100</v>
      </c>
      <c r="G11" s="14"/>
      <c r="H11" s="16">
        <v>100</v>
      </c>
    </row>
    <row r="12" spans="1:8" ht="12" customHeight="1" x14ac:dyDescent="0.25">
      <c r="A12" s="34">
        <v>7</v>
      </c>
      <c r="B12" s="25" t="str">
        <f>ORÇAMENTO!C30</f>
        <v>PAVIMENTAÇÃO - PISTA DE ROLAGEM (RUA DUQUE DE CAXIAS-Entre a Avenida Generoso Marques e Rua Dr Ubaldino do Amaral) E=3cm</v>
      </c>
      <c r="C12" s="14">
        <v>100</v>
      </c>
      <c r="D12" s="16">
        <v>100</v>
      </c>
      <c r="E12" s="14"/>
      <c r="F12" s="16">
        <v>100</v>
      </c>
      <c r="G12" s="14"/>
      <c r="H12" s="16">
        <v>100</v>
      </c>
    </row>
    <row r="13" spans="1:8" ht="12" customHeight="1" x14ac:dyDescent="0.25">
      <c r="A13" s="34">
        <v>8</v>
      </c>
      <c r="B13" s="25" t="str">
        <f>ORÇAMENTO!C35</f>
        <v>SERVIÇOS PRELIMINARES (RUA DOUTOR RUI BARBOSA - Entre a Avenida Generoso Marques e Rua Iguaçú) E=3cm</v>
      </c>
      <c r="C13" s="14">
        <v>100</v>
      </c>
      <c r="D13" s="16">
        <v>100</v>
      </c>
      <c r="E13" s="14"/>
      <c r="F13" s="16">
        <v>100</v>
      </c>
      <c r="G13" s="14"/>
      <c r="H13" s="16">
        <v>100</v>
      </c>
    </row>
    <row r="14" spans="1:8" ht="12" customHeight="1" x14ac:dyDescent="0.25">
      <c r="A14" s="34">
        <v>9</v>
      </c>
      <c r="B14" s="25" t="str">
        <f>ORÇAMENTO!C37</f>
        <v>PAVIMENTAÇÃO - PISTA DE ROLAGEM RUA DOUTOR RUI BARBOSA - Entre a Avenida Generoso Marques e Rua Iguaçú) E=3cm</v>
      </c>
      <c r="C14" s="14">
        <v>100</v>
      </c>
      <c r="D14" s="16">
        <v>100</v>
      </c>
      <c r="E14" s="14"/>
      <c r="F14" s="16">
        <v>100</v>
      </c>
      <c r="G14" s="14"/>
      <c r="H14" s="16">
        <v>100</v>
      </c>
    </row>
    <row r="15" spans="1:8" ht="12" customHeight="1" x14ac:dyDescent="0.25">
      <c r="A15" s="34">
        <v>10</v>
      </c>
      <c r="B15" s="25" t="str">
        <f>ORÇAMENTO!C42</f>
        <v>SERVIÇOS PRELIMINARES (RUA DOUTOR UBALDINO DO AMARAL - Entre a Rua Tiradentes e Rua Dr Rui Barbosa) E=3cm</v>
      </c>
      <c r="C15" s="14">
        <v>100</v>
      </c>
      <c r="D15" s="16">
        <v>100</v>
      </c>
      <c r="E15" s="14"/>
      <c r="F15" s="16">
        <v>100</v>
      </c>
      <c r="G15" s="14"/>
      <c r="H15" s="16">
        <v>100</v>
      </c>
    </row>
    <row r="16" spans="1:8" ht="12" customHeight="1" x14ac:dyDescent="0.25">
      <c r="A16" s="34">
        <v>11</v>
      </c>
      <c r="B16" s="25" t="str">
        <f>ORÇAMENTO!C44</f>
        <v>PAVIMENTAÇÃO - PISTA DE ROLAGEM (RUA DOUTOR UBALDINO DO AMARAL - Entre a Rua Tiradentes e Rua Dr Rui Barbosa) E=3cm</v>
      </c>
      <c r="C16" s="14">
        <v>100</v>
      </c>
      <c r="D16" s="16">
        <v>100</v>
      </c>
      <c r="E16" s="14"/>
      <c r="F16" s="16">
        <v>100</v>
      </c>
      <c r="G16" s="14"/>
      <c r="H16" s="16">
        <v>100</v>
      </c>
    </row>
    <row r="17" spans="1:8" ht="12" customHeight="1" x14ac:dyDescent="0.25">
      <c r="A17" s="34">
        <v>12</v>
      </c>
      <c r="B17" s="25" t="str">
        <f>ORÇAMENTO!C49</f>
        <v>SERVIÇOS PRELIMINARES (RUA DUQUE DE CAXIAS - Entre a Avenida Generoso Marque e Rua Barão do Cerro Azul) E=3cm</v>
      </c>
      <c r="C17" s="14">
        <v>100</v>
      </c>
      <c r="D17" s="16">
        <v>100</v>
      </c>
      <c r="E17" s="14"/>
      <c r="F17" s="16">
        <v>100</v>
      </c>
      <c r="G17" s="14"/>
      <c r="H17" s="16">
        <v>100</v>
      </c>
    </row>
    <row r="18" spans="1:8" ht="12" customHeight="1" x14ac:dyDescent="0.25">
      <c r="A18" s="34">
        <v>13</v>
      </c>
      <c r="B18" s="25" t="str">
        <f>ORÇAMENTO!C51</f>
        <v>PAVIMENTAÇÃO - PISTA DE ROLAGEM (RUA DUQUE DE CAXIAS - Entre a Avenida Generoso Marque e Rua Barão do Cerro Azul) E=3cm</v>
      </c>
      <c r="C18" s="14"/>
      <c r="D18" s="16"/>
      <c r="E18" s="14">
        <v>100</v>
      </c>
      <c r="F18" s="16">
        <v>100</v>
      </c>
      <c r="G18" s="14"/>
      <c r="H18" s="16">
        <v>100</v>
      </c>
    </row>
    <row r="19" spans="1:8" ht="12" customHeight="1" x14ac:dyDescent="0.25">
      <c r="A19" s="34">
        <v>14</v>
      </c>
      <c r="B19" s="25" t="str">
        <f>ORÇAMENTO!C56</f>
        <v>SERVIÇOS PRELIMINARES (RUA BARÃO DO CERRO AZUL - Entre a Rua Duque de Caxias e Rua Dr Rui Barbosa) E=3cm</v>
      </c>
      <c r="C19" s="14"/>
      <c r="D19" s="16"/>
      <c r="E19" s="14">
        <v>100</v>
      </c>
      <c r="F19" s="16">
        <v>100</v>
      </c>
      <c r="G19" s="14"/>
      <c r="H19" s="16">
        <v>100</v>
      </c>
    </row>
    <row r="20" spans="1:8" ht="12" customHeight="1" x14ac:dyDescent="0.25">
      <c r="A20" s="34">
        <v>15</v>
      </c>
      <c r="B20" s="25" t="str">
        <f>ORÇAMENTO!C58</f>
        <v>PAVIMENTAÇÃO - PISTA DE ROLAGEM (RUA BARÃO DO CERRO AZUL - Entre a Rua Duque de Caxias e Rua Dr Rui Barbosa) E=3cm</v>
      </c>
      <c r="C20" s="14"/>
      <c r="D20" s="16"/>
      <c r="E20" s="14">
        <v>100</v>
      </c>
      <c r="F20" s="16">
        <v>100</v>
      </c>
      <c r="G20" s="14"/>
      <c r="H20" s="16">
        <v>100</v>
      </c>
    </row>
    <row r="21" spans="1:8" ht="12" customHeight="1" x14ac:dyDescent="0.25">
      <c r="A21" s="34">
        <v>16</v>
      </c>
      <c r="B21" s="25" t="str">
        <f>ORÇAMENTO!C63</f>
        <v>SERVIÇOS PRELIMINARES (RUA PRESIDENTE KENNEDY - Entre a Rua 15 de Novembro e Rua Clevelandia) E=3cm</v>
      </c>
      <c r="C21" s="14"/>
      <c r="D21" s="16"/>
      <c r="E21" s="14">
        <v>100</v>
      </c>
      <c r="F21" s="16">
        <v>100</v>
      </c>
      <c r="G21" s="14"/>
      <c r="H21" s="16">
        <v>100</v>
      </c>
    </row>
    <row r="22" spans="1:8" ht="12" customHeight="1" x14ac:dyDescent="0.25">
      <c r="A22" s="34">
        <v>17</v>
      </c>
      <c r="B22" s="25" t="str">
        <f>ORÇAMENTO!C65</f>
        <v>PAVIMENTAÇÃO - PISTA DE ROLAGEM (RUA PRESIDENTE KENNEDY - Entre a Rua 15 de Novembro e Rua Clevelandia) E=3cm</v>
      </c>
      <c r="C22" s="14"/>
      <c r="D22" s="16"/>
      <c r="E22" s="14">
        <v>100</v>
      </c>
      <c r="F22" s="16">
        <v>100</v>
      </c>
      <c r="G22" s="14"/>
      <c r="H22" s="16">
        <v>100</v>
      </c>
    </row>
    <row r="23" spans="1:8" ht="12" customHeight="1" x14ac:dyDescent="0.25">
      <c r="A23" s="34">
        <v>18</v>
      </c>
      <c r="B23" s="25" t="str">
        <f>ORÇAMENTO!C70</f>
        <v>SERVIÇOS PRELIMINARES (RUA BENJAMIN BORDIN - Entre as Ruas Dona Rosa Stédile e Rua Luiz Ferri) E=3cm</v>
      </c>
      <c r="C23" s="14"/>
      <c r="D23" s="16"/>
      <c r="E23" s="14">
        <v>100</v>
      </c>
      <c r="F23" s="16">
        <v>100</v>
      </c>
      <c r="G23" s="14"/>
      <c r="H23" s="16">
        <v>100</v>
      </c>
    </row>
    <row r="24" spans="1:8" ht="12" customHeight="1" x14ac:dyDescent="0.25">
      <c r="A24" s="34">
        <v>19</v>
      </c>
      <c r="B24" s="25" t="str">
        <f>ORÇAMENTO!C72</f>
        <v>PAVIMENTAÇÃO - PISTA DE ROLAGEM (RUA BENJAMIN BORDIN - Entre as Ruas Dona Rosa Stédile e Rua Luiz Ferri) E=3cm</v>
      </c>
      <c r="C24" s="14"/>
      <c r="D24" s="16"/>
      <c r="E24" s="14">
        <v>100</v>
      </c>
      <c r="F24" s="16">
        <v>100</v>
      </c>
      <c r="G24" s="14"/>
      <c r="H24" s="16">
        <v>100</v>
      </c>
    </row>
    <row r="25" spans="1:8" ht="12" customHeight="1" x14ac:dyDescent="0.25">
      <c r="A25" s="34">
        <v>20</v>
      </c>
      <c r="B25" s="25" t="str">
        <f>ORÇAMENTO!C77</f>
        <v>SERVIÇOS PRELIMINARES (RUA LUIZ FERRI - Entre as Ruas Benjamin Bordin e Avenida Generoso Marques) E=3cm</v>
      </c>
      <c r="C25" s="14"/>
      <c r="D25" s="16"/>
      <c r="E25" s="14">
        <v>100</v>
      </c>
      <c r="F25" s="16">
        <v>100</v>
      </c>
      <c r="G25" s="14"/>
      <c r="H25" s="16">
        <v>100</v>
      </c>
    </row>
    <row r="26" spans="1:8" ht="12" customHeight="1" x14ac:dyDescent="0.25">
      <c r="A26" s="34">
        <v>21</v>
      </c>
      <c r="B26" s="25" t="str">
        <f>ORÇAMENTO!C79</f>
        <v>PAVIMENTAÇÃO - PISTA DE ROLAGEM (RUA LUIZ FERRI - Entre as Ruas Benjamin Bordin e Avenida Generoso Marques) E=3cm</v>
      </c>
      <c r="C26" s="14"/>
      <c r="D26" s="16"/>
      <c r="E26" s="14">
        <v>100</v>
      </c>
      <c r="F26" s="16">
        <v>100</v>
      </c>
      <c r="G26" s="14"/>
      <c r="H26" s="16">
        <v>100</v>
      </c>
    </row>
    <row r="27" spans="1:8" ht="12" customHeight="1" x14ac:dyDescent="0.25">
      <c r="A27" s="34">
        <v>22</v>
      </c>
      <c r="B27" s="25" t="str">
        <f>ORÇAMENTO!C84</f>
        <v>SERVIÇOS PRELIMINARES (RUA JOSÉ DE LIMA PACHECO - Entre as Ruas Padre Anchieta e Canteiro central da Mesma) E=3cm</v>
      </c>
      <c r="C27" s="14"/>
      <c r="D27" s="16"/>
      <c r="E27" s="14">
        <v>100</v>
      </c>
      <c r="F27" s="16">
        <v>100</v>
      </c>
      <c r="G27" s="14"/>
      <c r="H27" s="16">
        <v>100</v>
      </c>
    </row>
    <row r="28" spans="1:8" ht="12" customHeight="1" x14ac:dyDescent="0.25">
      <c r="A28" s="34">
        <v>23</v>
      </c>
      <c r="B28" s="25" t="str">
        <f>ORÇAMENTO!C86</f>
        <v>PAVIMENTAÇÃO - PISTA DE ROLAGEM (RUA JOSÉ DE LIMA PACHECO - Entre as Ruas Padre Anchieta e Canteiro central da Mesma) E=3cm</v>
      </c>
      <c r="C28" s="14"/>
      <c r="D28" s="16"/>
      <c r="E28" s="14">
        <v>100</v>
      </c>
      <c r="F28" s="16">
        <v>100</v>
      </c>
      <c r="G28" s="14"/>
      <c r="H28" s="16">
        <v>100</v>
      </c>
    </row>
    <row r="29" spans="1:8" ht="12" customHeight="1" x14ac:dyDescent="0.25">
      <c r="A29" s="34">
        <v>24</v>
      </c>
      <c r="B29" s="25" t="str">
        <f>ORÇAMENTO!C91</f>
        <v>SERVIÇOS PRELIMINARES (RUA PADRE ANCHIETA - Entre as Ruas da Liberdade e Rua Romário Martins) E=3,5cm- ROTA DE CAMINHÕES</v>
      </c>
      <c r="C29" s="14"/>
      <c r="D29" s="16"/>
      <c r="E29" s="14">
        <v>100</v>
      </c>
      <c r="F29" s="16">
        <v>100</v>
      </c>
      <c r="G29" s="14"/>
      <c r="H29" s="16">
        <v>100</v>
      </c>
    </row>
    <row r="30" spans="1:8" ht="12" customHeight="1" x14ac:dyDescent="0.25">
      <c r="A30" s="34">
        <v>25</v>
      </c>
      <c r="B30" s="25" t="str">
        <f>ORÇAMENTO!C93</f>
        <v>PAVIMENTAÇÃO - PISTA DE ROLAGEM RUA PADRE ANCHIETA - Entre as Ruas da Liberdade e Rua Romário Martins) E=3,5cm- ROTA DE CAMINHÕES</v>
      </c>
      <c r="C30" s="14"/>
      <c r="D30" s="16"/>
      <c r="E30" s="14">
        <v>100</v>
      </c>
      <c r="F30" s="16">
        <v>100</v>
      </c>
      <c r="G30" s="14"/>
      <c r="H30" s="16">
        <v>100</v>
      </c>
    </row>
    <row r="31" spans="1:8" ht="12" customHeight="1" x14ac:dyDescent="0.25">
      <c r="A31" s="34">
        <v>26</v>
      </c>
      <c r="B31" s="25" t="str">
        <f>ORÇAMENTO!C98</f>
        <v>SERVIÇOS PRELIMINARES (RUA DR FRANCISCO BELTRÃO - Entre as Ruas Padre Anchieta e Rua José de Lima Pacheco) E=3cm</v>
      </c>
      <c r="C31" s="14"/>
      <c r="D31" s="16"/>
      <c r="E31" s="14">
        <v>100</v>
      </c>
      <c r="F31" s="16">
        <v>100</v>
      </c>
      <c r="G31" s="14"/>
      <c r="H31" s="16">
        <v>100</v>
      </c>
    </row>
    <row r="32" spans="1:8" ht="12" customHeight="1" x14ac:dyDescent="0.25">
      <c r="A32" s="34">
        <v>27</v>
      </c>
      <c r="B32" s="25" t="str">
        <f>ORÇAMENTO!C100</f>
        <v>PAVIMENTAÇÃO - PISTA DE ROLAGEM (RUA DR FRANCISCO BELTRÃO - Entre as Ruas Padre Anchieta e Rua José de Lima Pacheco) E=3cm</v>
      </c>
      <c r="C32" s="14"/>
      <c r="D32" s="16"/>
      <c r="E32" s="14">
        <v>100</v>
      </c>
      <c r="F32" s="16">
        <v>100</v>
      </c>
      <c r="G32" s="14"/>
      <c r="H32" s="16">
        <v>100</v>
      </c>
    </row>
    <row r="33" spans="1:8" ht="12" customHeight="1" x14ac:dyDescent="0.25">
      <c r="A33" s="34">
        <v>28</v>
      </c>
      <c r="B33" s="25" t="str">
        <f>ORÇAMENTO!C105</f>
        <v>SERVIÇOS PRELIMINARES (RUA DESEMBARGADOR MOTTA - Entre as Ruas Curitiba e Rua Pedro Poleze) E=3cm</v>
      </c>
      <c r="C33" s="14"/>
      <c r="D33" s="16"/>
      <c r="E33" s="14">
        <v>100</v>
      </c>
      <c r="F33" s="16">
        <v>100</v>
      </c>
      <c r="G33" s="14"/>
      <c r="H33" s="16">
        <v>100</v>
      </c>
    </row>
    <row r="34" spans="1:8" ht="12" customHeight="1" x14ac:dyDescent="0.25">
      <c r="A34" s="34">
        <v>29</v>
      </c>
      <c r="B34" s="25" t="str">
        <f>ORÇAMENTO!C107</f>
        <v>PAVIMENTAÇÃO - PISTA DE ROLAGEM (RUA DESEMBARGADOR MOTTA - Entre as Ruas Curitiba e Rua Pedro Poleze) E=3cm</v>
      </c>
      <c r="C34" s="14"/>
      <c r="D34" s="16"/>
      <c r="E34" s="14">
        <v>100</v>
      </c>
      <c r="F34" s="16">
        <v>100</v>
      </c>
      <c r="G34" s="14"/>
      <c r="H34" s="16">
        <v>100</v>
      </c>
    </row>
    <row r="35" spans="1:8" ht="12" customHeight="1" x14ac:dyDescent="0.25">
      <c r="A35" s="34">
        <v>30</v>
      </c>
      <c r="B35" s="25" t="str">
        <f>ORÇAMENTO!C112</f>
        <v>SERVIÇOS PRELIMINARES (RUA ANGELO PERUZZO - Com Inicio na Rua Honorato Nepomuceno até o final da mesma) E=3cm</v>
      </c>
      <c r="C35" s="14"/>
      <c r="D35" s="16"/>
      <c r="E35" s="14">
        <v>100</v>
      </c>
      <c r="F35" s="16">
        <v>100</v>
      </c>
      <c r="G35" s="14"/>
      <c r="H35" s="16">
        <v>100</v>
      </c>
    </row>
    <row r="36" spans="1:8" ht="12" customHeight="1" x14ac:dyDescent="0.25">
      <c r="A36" s="34">
        <v>31</v>
      </c>
      <c r="B36" s="25" t="str">
        <f>ORÇAMENTO!C114</f>
        <v>PAVIMENTAÇÃO - PISTA DE ROLAGEM (RUA ANGELO PERUZZO - Com Inicio na Rua Honorato Nepomuceno até o final da mesma) E=3cm</v>
      </c>
      <c r="C36" s="14"/>
      <c r="D36" s="16"/>
      <c r="E36" s="14">
        <v>100</v>
      </c>
      <c r="F36" s="16">
        <v>100</v>
      </c>
      <c r="G36" s="14"/>
      <c r="H36" s="16">
        <v>100</v>
      </c>
    </row>
    <row r="37" spans="1:8" ht="12" customHeight="1" x14ac:dyDescent="0.25">
      <c r="A37" s="29"/>
      <c r="B37" s="25"/>
      <c r="C37" s="14"/>
      <c r="D37" s="16"/>
      <c r="E37" s="14"/>
      <c r="F37" s="16"/>
      <c r="G37" s="14"/>
      <c r="H37" s="16"/>
    </row>
    <row r="38" spans="1:8" ht="12" customHeight="1" x14ac:dyDescent="0.25">
      <c r="A38" s="29"/>
      <c r="B38" s="26" t="s">
        <v>17</v>
      </c>
      <c r="C38" s="17">
        <v>50.36</v>
      </c>
      <c r="D38" s="17">
        <f>C38</f>
        <v>50.36</v>
      </c>
      <c r="E38" s="17">
        <v>49.64</v>
      </c>
      <c r="F38" s="18">
        <f>E38+D38</f>
        <v>100</v>
      </c>
      <c r="G38" s="17"/>
      <c r="H38" s="18">
        <f>G38+F38</f>
        <v>100</v>
      </c>
    </row>
    <row r="39" spans="1:8" ht="12" customHeight="1" x14ac:dyDescent="0.25">
      <c r="A39" s="29"/>
      <c r="B39" s="27" t="s">
        <v>18</v>
      </c>
      <c r="C39" s="58"/>
      <c r="D39" s="58"/>
      <c r="E39" s="58"/>
      <c r="F39" s="58"/>
      <c r="G39" s="58"/>
      <c r="H39" s="58"/>
    </row>
    <row r="40" spans="1:8" ht="12" customHeight="1" x14ac:dyDescent="0.25">
      <c r="A40" s="29"/>
      <c r="B40" s="27" t="s">
        <v>19</v>
      </c>
      <c r="C40" s="58">
        <v>368138.7</v>
      </c>
      <c r="D40" s="58"/>
      <c r="E40" s="58">
        <v>362830.33</v>
      </c>
      <c r="F40" s="58"/>
      <c r="G40" s="58"/>
      <c r="H40" s="58"/>
    </row>
    <row r="41" spans="1:8" ht="12" customHeight="1" x14ac:dyDescent="0.25">
      <c r="A41" s="29"/>
      <c r="B41" s="26" t="s">
        <v>20</v>
      </c>
      <c r="C41" s="54">
        <f>SUM(C39:D40)</f>
        <v>368138.7</v>
      </c>
      <c r="D41" s="54"/>
      <c r="E41" s="54">
        <f>E40</f>
        <v>362830.33</v>
      </c>
      <c r="F41" s="54"/>
      <c r="G41" s="54"/>
      <c r="H41" s="54"/>
    </row>
    <row r="42" spans="1:8" ht="12" customHeight="1" x14ac:dyDescent="0.25">
      <c r="A42" s="29"/>
      <c r="B42" s="26" t="s">
        <v>23</v>
      </c>
      <c r="C42" s="54">
        <f>C41</f>
        <v>368138.7</v>
      </c>
      <c r="D42" s="54"/>
      <c r="E42" s="54">
        <f>C42+E41</f>
        <v>730969.03</v>
      </c>
      <c r="F42" s="54"/>
      <c r="G42" s="54"/>
      <c r="H42" s="54"/>
    </row>
    <row r="43" spans="1:8" ht="12" customHeight="1" x14ac:dyDescent="0.25">
      <c r="A43" s="30"/>
      <c r="B43" s="19"/>
      <c r="C43" s="19"/>
      <c r="D43" s="19"/>
      <c r="E43" s="19"/>
      <c r="F43" s="19"/>
      <c r="G43" s="19"/>
      <c r="H43" s="19"/>
    </row>
    <row r="44" spans="1:8" ht="12" customHeight="1" x14ac:dyDescent="0.25">
      <c r="A44" s="31"/>
      <c r="B44" s="20"/>
      <c r="C44" s="20"/>
      <c r="D44" s="20"/>
      <c r="E44" s="20"/>
      <c r="F44" s="20"/>
      <c r="G44" s="20"/>
      <c r="H44" s="20"/>
    </row>
    <row r="45" spans="1:8" ht="12" customHeight="1" x14ac:dyDescent="0.25">
      <c r="B45" s="21"/>
      <c r="C45" s="21"/>
      <c r="D45" s="21"/>
      <c r="E45" s="21"/>
      <c r="F45" s="21"/>
      <c r="G45" s="21"/>
      <c r="H45" s="21"/>
    </row>
    <row r="46" spans="1:8" ht="12" customHeight="1" x14ac:dyDescent="0.25">
      <c r="B46" s="22" t="s">
        <v>21</v>
      </c>
      <c r="C46" s="22" t="s">
        <v>21</v>
      </c>
      <c r="D46" s="19"/>
      <c r="E46" s="59"/>
      <c r="F46" s="59"/>
      <c r="G46" s="59"/>
      <c r="H46" s="59"/>
    </row>
  </sheetData>
  <mergeCells count="17">
    <mergeCell ref="E46:H46"/>
    <mergeCell ref="C41:D41"/>
    <mergeCell ref="E41:F41"/>
    <mergeCell ref="G41:H41"/>
    <mergeCell ref="C42:D42"/>
    <mergeCell ref="E42:F42"/>
    <mergeCell ref="G42:H42"/>
    <mergeCell ref="B4:B5"/>
    <mergeCell ref="C4:D4"/>
    <mergeCell ref="E4:F4"/>
    <mergeCell ref="G4:H4"/>
    <mergeCell ref="C39:D39"/>
    <mergeCell ref="E39:F39"/>
    <mergeCell ref="G39:H39"/>
    <mergeCell ref="C40:D40"/>
    <mergeCell ref="E40:F40"/>
    <mergeCell ref="G40:H40"/>
  </mergeCells>
  <conditionalFormatting sqref="H6:H38 F6:F38">
    <cfRule type="cellIs" dxfId="2" priority="12" stopIfTrue="1" operator="equal">
      <formula>D6+F6-100</formula>
    </cfRule>
  </conditionalFormatting>
  <pageMargins left="0.31496062992125984" right="0.31496062992125984" top="0.39370078740157483" bottom="0.3937007874015748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User</cp:lastModifiedBy>
  <cp:lastPrinted>2015-05-14T17:26:07Z</cp:lastPrinted>
  <dcterms:created xsi:type="dcterms:W3CDTF">2013-05-17T17:26:46Z</dcterms:created>
  <dcterms:modified xsi:type="dcterms:W3CDTF">2015-06-10T11:33:38Z</dcterms:modified>
</cp:coreProperties>
</file>